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佳县2019年重点建设项目计划表（草案）" sheetId="1" r:id="rId1"/>
    <sheet name="佳县2019年重大前期项目计划（草案）" sheetId="2" r:id="rId2"/>
    <sheet name="重大前期项目建议计划申报表" sheetId="3" r:id="rId3"/>
    <sheet name="Sheet1" sheetId="4" r:id="rId4"/>
  </sheets>
  <definedNames>
    <definedName name="_xlnm.Print_Titles" localSheetId="0">'佳县2019年重点建设项目计划表（草案）'!$3:$4</definedName>
  </definedNames>
  <calcPr fullCalcOnLoad="1"/>
</workbook>
</file>

<file path=xl/sharedStrings.xml><?xml version="1.0" encoding="utf-8"?>
<sst xmlns="http://schemas.openxmlformats.org/spreadsheetml/2006/main" count="834" uniqueCount="420">
  <si>
    <t>佳县2019年重点项目1-12月份形象进度表</t>
  </si>
  <si>
    <t>单位：万元</t>
  </si>
  <si>
    <t>序号</t>
  </si>
  <si>
    <t>项目
名称</t>
  </si>
  <si>
    <t>投资  
主体</t>
  </si>
  <si>
    <t>建设
地点</t>
  </si>
  <si>
    <t>建设内容及规模</t>
  </si>
  <si>
    <t>建设起
止年限</t>
  </si>
  <si>
    <t>总投资</t>
  </si>
  <si>
    <t>截止2018年底累计完成投资</t>
  </si>
  <si>
    <t>2019年计划</t>
  </si>
  <si>
    <t>2019年1-12月份项目进展情况</t>
  </si>
  <si>
    <t>存在的主要问题</t>
  </si>
  <si>
    <t>开复工时间</t>
  </si>
  <si>
    <t>项目推进
责任单位</t>
  </si>
  <si>
    <t>备注</t>
  </si>
  <si>
    <t>年度
投资</t>
  </si>
  <si>
    <t>主要工作任务</t>
  </si>
  <si>
    <t>形象进度</t>
  </si>
  <si>
    <t>1-12月份完成投资</t>
  </si>
  <si>
    <t>合计：（共38个，其中续建10个，新开工28个）</t>
  </si>
  <si>
    <t>一、能源化工（7个）</t>
  </si>
  <si>
    <t>（一）续建项目(3个)</t>
  </si>
  <si>
    <t>方塌镇区域50MW风力发电项目</t>
  </si>
  <si>
    <t>佳县大华新能源开发有限公司</t>
  </si>
  <si>
    <t>方  塌</t>
  </si>
  <si>
    <t>占地约35亩，建设50MWp风力发电机组。</t>
  </si>
  <si>
    <t>2018-2019</t>
  </si>
  <si>
    <t>建成投运</t>
  </si>
  <si>
    <t>1.项目共需永久用地28亩，临时用地400亩，现已完成永久征地28亩,临时用地300亩。
2.完成20台设备订购。
3.完成6基灌注桩浇筑。
4.国土报批已受理。</t>
  </si>
  <si>
    <t xml:space="preserve">100亩临时用地未征用，征地进度缓慢。
</t>
  </si>
  <si>
    <t>4月</t>
  </si>
  <si>
    <t>县发展改革和科技局</t>
  </si>
  <si>
    <t>乌镇区域50MW风电项目</t>
  </si>
  <si>
    <t>榆林国能新能源有限公司</t>
  </si>
  <si>
    <t>兴隆寺
金明寺
官  庄
朱官寨</t>
  </si>
  <si>
    <t>建设50MW风力发电机组。</t>
  </si>
  <si>
    <t>1.项目共需永久用地30亩，临时用地约238亩，现已征用永久用地26亩，临时用地150亩。
2.完成24台主机订购。
3.完成6基灌注桩浇筑。
4.国土报批已受理。</t>
  </si>
  <si>
    <t>金明寺、官庄、兴隆寺、朱官寨4个乡镇还有88亩临时道路用地和4亩永久性用地未征用。</t>
  </si>
  <si>
    <t>3月</t>
  </si>
  <si>
    <t>年产45亿支PVC卫生手套建设项目</t>
  </si>
  <si>
    <t>陕西秦源卫生防护用品有限公司</t>
  </si>
  <si>
    <t>榆佳经济技术开发区</t>
  </si>
  <si>
    <t>新建年产45亿支PVC卫生防护手套生产线24条,其中一期年产15亿支PVC卫生防护手套生产线8条。</t>
  </si>
  <si>
    <t>2018-2020</t>
  </si>
  <si>
    <t>一期建成投运</t>
  </si>
  <si>
    <t>一期土建已完工，总规模15亿支8条生产线正在安装设备。</t>
  </si>
  <si>
    <t>118万林业手续费未缴清。</t>
  </si>
  <si>
    <t>榆佳经济技术开发区管委会</t>
  </si>
  <si>
    <t>（二）新开工项目（4个）</t>
  </si>
  <si>
    <t>佳县通镇天然气工程</t>
  </si>
  <si>
    <t>佳县宏远天然气公司</t>
  </si>
  <si>
    <t>通  镇</t>
  </si>
  <si>
    <t>新建门站1处，中压管网5公里，低压30公里，涉及通镇镇区等7村天然气气化工程4000户。</t>
  </si>
  <si>
    <t>1.项目共需征地17亩，已完成征地13亩。
2.部分管材已订购。</t>
  </si>
  <si>
    <t>涉及4亩土地未征用，征地进度缓慢。</t>
  </si>
  <si>
    <t>县住房和城乡建设局</t>
  </si>
  <si>
    <t>光伏扶贫电站建设项目</t>
  </si>
  <si>
    <t>政府</t>
  </si>
  <si>
    <t>各有关镇</t>
  </si>
  <si>
    <t>总规模27.5MW。</t>
  </si>
  <si>
    <t>建成27.5MW</t>
  </si>
  <si>
    <t>总规模8.7MW完工。</t>
  </si>
  <si>
    <t>该项目总规模27.5MW，已下达8.7MW，下余18.8MW指标尚未下达。</t>
  </si>
  <si>
    <t>9月</t>
  </si>
  <si>
    <t>年产50万吨聚合氯化铝</t>
  </si>
  <si>
    <t>佳县玉泉材料科技有限责任公司</t>
  </si>
  <si>
    <t>新建年产50万吨聚合氯化铝生产线，其中一期25万吨、二期25万吨，配套建设车间厂房、办公楼及附属设施。</t>
  </si>
  <si>
    <t>2019-2020</t>
  </si>
  <si>
    <t>一期建成投产</t>
  </si>
  <si>
    <t>1.完成综合办公楼及钢结构厂房工程。
2.正在进行设备安装。</t>
  </si>
  <si>
    <t xml:space="preserve"> </t>
  </si>
  <si>
    <t>LNG液化调峰站建设项目</t>
  </si>
  <si>
    <t>佳芦镇</t>
  </si>
  <si>
    <r>
      <t xml:space="preserve"> 总规模10×10</t>
    </r>
    <r>
      <rPr>
        <vertAlign val="superscript"/>
        <sz val="8"/>
        <rFont val="宋体"/>
        <family val="0"/>
      </rPr>
      <t>4</t>
    </r>
    <r>
      <rPr>
        <sz val="8"/>
        <rFont val="宋体"/>
        <family val="0"/>
      </rPr>
      <t>Nm</t>
    </r>
    <r>
      <rPr>
        <vertAlign val="superscript"/>
        <sz val="8"/>
        <rFont val="宋体"/>
        <family val="0"/>
      </rPr>
      <t>3</t>
    </r>
    <r>
      <rPr>
        <sz val="8"/>
        <rFont val="宋体"/>
        <family val="0"/>
      </rPr>
      <t>/d。</t>
    </r>
  </si>
  <si>
    <t>正在进行设备安装。</t>
  </si>
  <si>
    <t>6月</t>
  </si>
  <si>
    <t>二、基础设施（5个）</t>
  </si>
  <si>
    <t>（一）续建项目（2个）</t>
  </si>
  <si>
    <t>凉水井至河口岔公路（佳县段）</t>
  </si>
  <si>
    <t>上高寨
刘国具   朱家坬</t>
  </si>
  <si>
    <t>路线全长29.136公里，其中佳县境内长8.02公里。</t>
  </si>
  <si>
    <t>完成路基工程</t>
  </si>
  <si>
    <t>完成总工程量的73.4%。</t>
  </si>
  <si>
    <t>县交通运输局</t>
  </si>
  <si>
    <t>榆佳经济技术开发区再生水综合利用建设项目</t>
  </si>
  <si>
    <t>总面积为9.38万m2，其中1#人调蓄池面积约为3.85万m2，2#调蓄池面积约为1.72万m2，3#调蓄池面积约为3.81万m2；总库容为29.7×104m3，1#、2#、3#库容分别为5.26×104m3、7.31×104m3、17.12×104m3。</t>
  </si>
  <si>
    <t>1.2018年11月2#蓄水池建成投运。
2.1号蓄水池工程完成总工程量的35%。</t>
  </si>
  <si>
    <t>建设资金未落实。</t>
  </si>
  <si>
    <t>（二）新开工项目（3个）</t>
  </si>
  <si>
    <t>通村公路“油返沙”整治项目</t>
  </si>
  <si>
    <t>各乡镇</t>
  </si>
  <si>
    <t>整治通村公路“油返沙”176.8km。</t>
  </si>
  <si>
    <t>完工。</t>
  </si>
  <si>
    <t>沿黄公路高危边坡整治项目</t>
  </si>
  <si>
    <t>峪  口
木头峪
坑  镇
螅  镇</t>
  </si>
  <si>
    <t>高危边坡隐患治理14段，约25.3km（峪口-螅镇荷叶坪）。</t>
  </si>
  <si>
    <t>5月</t>
  </si>
  <si>
    <t>榆佳经济技术开发区道路管网建设项目</t>
  </si>
  <si>
    <t>1.吉园路污水提升：管线长891m，管径DN250-400;
2.快速干道、景观大道至榆佳九路交叉口排水干管：雨水管线长2107m，管径DN1500-1600，污水管线长2216m，管径DN500-600。</t>
  </si>
  <si>
    <t>1.完成吉园路污水提升工程。
2..快速干道、景观大道至榆佳九路交叉口排水干管：完成总工程量的65%。</t>
  </si>
  <si>
    <t>三、农业生态水利工程（7个）</t>
  </si>
  <si>
    <t>（一）续建项目（1个）</t>
  </si>
  <si>
    <t>乡村振兴示范村建设项目</t>
  </si>
  <si>
    <t>有关镇</t>
  </si>
  <si>
    <t>打造20个乡村振兴示范村，主要包括村容村貌整治、厕所革命、排污、垃圾治理、道路整治等工程；扶持特色产业20户。</t>
  </si>
  <si>
    <t>打造10个乡村振兴示范村,其中2018年3个，2019年7个。</t>
  </si>
  <si>
    <t>完成年度计划工程量的54.2%。</t>
  </si>
  <si>
    <t>7月</t>
  </si>
  <si>
    <t>县农业农村局</t>
  </si>
  <si>
    <t>（二）新开工项目（6个）</t>
  </si>
  <si>
    <t>通道绿化工程</t>
  </si>
  <si>
    <t>各  镇</t>
  </si>
  <si>
    <t>沿黄路、神王路、中兴路、赤牛坬至沿黄路等7个作业区，绿化面积5000亩；白云山森林公园景观提升。</t>
  </si>
  <si>
    <t>完成总工程量的80%。</t>
  </si>
  <si>
    <t>县林业局</t>
  </si>
  <si>
    <t>红枣低产园改造工程</t>
  </si>
  <si>
    <t>红枣降高塑形基地9万亩。</t>
  </si>
  <si>
    <t>山地苹果基地建设项目</t>
  </si>
  <si>
    <t>发展山地苹果1万亩，其中店镇500亩、佳州街道办500亩、乌镇1000亩、金明寺1000亩、官庄1000亩、刘山1000亩、朱官寨1000亩、兴隆寺1000亩、通镇1000亩、方塌500亩、上高寨500亩、刘国具1000亩。</t>
  </si>
  <si>
    <t>现代农业科技示范园区</t>
  </si>
  <si>
    <t>核心区占地约500亩，辐射区约10000亩，项目总建筑面积56607平方米。</t>
  </si>
  <si>
    <t>2019-2025</t>
  </si>
  <si>
    <t>完成核心区水、气、路等基础设施工程和标准化厂房</t>
  </si>
  <si>
    <t>1.到位整合资金1100万元。
2.2200㎡标准化厂房主体工程完工。
3.核心区水、气、路等基础设施完工。</t>
  </si>
  <si>
    <t>250亩土地调规未完成。</t>
  </si>
  <si>
    <t>县发改科技局</t>
  </si>
  <si>
    <t>佳县2019年农村饮水安全项目</t>
  </si>
  <si>
    <t>新建、维修158处供水工程，主要包括：取水工程、输配水管网、配套机电设备等。</t>
  </si>
  <si>
    <t>县水利局</t>
  </si>
  <si>
    <t>佳县县城净水厂建设项目</t>
  </si>
  <si>
    <t>建改内容包括清水池和过滤消毒间两部分，供水规模为1500m3/d。</t>
  </si>
  <si>
    <t>项目于2019年11月8日进入招投标程序。</t>
  </si>
  <si>
    <t>项目建设用地及地面附着物补偿工作未开展。</t>
  </si>
  <si>
    <t>四、民生工程社会事业（18个）</t>
  </si>
  <si>
    <t>（一）续建项目（4个）</t>
  </si>
  <si>
    <t>佳县东方红文化产业园建设项目</t>
  </si>
  <si>
    <t>占地面积99亩，主要建设东方红纪念馆、东方红阁（布展）、东方红广场、陕北民俗展览馆、旅游扶贫产业一条街、红色大舞台、沿黄路停车场及上山步道等。</t>
  </si>
  <si>
    <t>2013-2020</t>
  </si>
  <si>
    <t>完成东方红纪念馆、陕北民俗展览馆、旅游扶贫产业一条街一期尾流工程；建成红色大舞台；完成东方红阁布展</t>
  </si>
  <si>
    <t>1.陕北民俗展览馆正在进行室内水暖管道的安装。
2.旅游扶贫产业一条街正在进行室外装修。</t>
  </si>
  <si>
    <t>1.东方红纪念馆总投资6600万元，已完成投资4620万元，仅兑付施工单位资金2546万元，因建设资金难以及时保障，导致工程未复工。
2.民俗展览馆和旅游扶贫产业一条街工程，因建设资金短缺，工程建设进度缓慢。</t>
  </si>
  <si>
    <t>县文化和旅游文物广电局</t>
  </si>
  <si>
    <t>佳县人民医院建设项目</t>
  </si>
  <si>
    <t>总建筑面积25150㎡。</t>
  </si>
  <si>
    <t>完成地下室主体工程。</t>
  </si>
  <si>
    <t>县卫生健康局</t>
  </si>
  <si>
    <t>白云山艺术小镇建设项目</t>
  </si>
  <si>
    <t>北京渡渡文化有限公司</t>
  </si>
  <si>
    <t>峪 口</t>
  </si>
  <si>
    <t>占地204亩（136000m2），建设内容包括国际雕塑艺术博物馆、中国手工造纸博物馆、国际艺术交流中心、游客服务中心、扶贫农家乐基地、艺术驻留创作基地、改建特色居民及窑洞、艺术写生基地、生态展示基地等。</t>
  </si>
  <si>
    <t>完成雕塑布展等</t>
  </si>
  <si>
    <t>1.完成博物馆、美术馆改造工程。
2.完成部分艺术展品布展工作。</t>
  </si>
  <si>
    <t>1.项目区涉及的建设用地及造纸厂的2户4间房屋有纠纷。
2.项目区内联通、电信、广电3家网线分别分布在项目区，给施工带来不便。</t>
  </si>
  <si>
    <t>白云山景区基础设施建设项目</t>
  </si>
  <si>
    <t>白云山
景区</t>
  </si>
  <si>
    <t>上山路线改造、亮化工程、智慧景区建设、游客服务中心、水洗厕所、污水管网改造、标识标牌、山门改造等工程。</t>
  </si>
  <si>
    <t>完成上山路线改造、智慧景区、游客服务中心、水洗厕所等工程</t>
  </si>
  <si>
    <t>1.景区管委会负责的上山路线改造已完成路基工程，游客服务中心装饰工程已完成。
2.文旅局负责的智慧景区建设，已完成主机房建设。</t>
  </si>
  <si>
    <t xml:space="preserve">建设资金不足。 </t>
  </si>
  <si>
    <t xml:space="preserve">白云山景区管委会
</t>
  </si>
  <si>
    <t>（二）新开工项目（15个）</t>
  </si>
  <si>
    <t>佳县档案馆建设项目</t>
  </si>
  <si>
    <t>佳芦镇沟沟渠</t>
  </si>
  <si>
    <r>
      <t>建筑面积2738</t>
    </r>
    <r>
      <rPr>
        <sz val="8"/>
        <rFont val="SimSun"/>
        <family val="0"/>
      </rPr>
      <t>㎡</t>
    </r>
    <r>
      <rPr>
        <sz val="8"/>
        <rFont val="宋体"/>
        <family val="0"/>
      </rPr>
      <t>，框架结构，地上5层。</t>
    </r>
  </si>
  <si>
    <t>完成主体工程</t>
  </si>
  <si>
    <t>完成主体基础工程。</t>
  </si>
  <si>
    <t>因沟沟渠居民韩炳龙涉及土地纠纷问题未解决，出现阻工现象，导致项目停工。</t>
  </si>
  <si>
    <t>县档案局</t>
  </si>
  <si>
    <t>妇幼保健院建设项目</t>
  </si>
  <si>
    <r>
      <t>建筑面积6160m</t>
    </r>
    <r>
      <rPr>
        <vertAlign val="superscript"/>
        <sz val="8"/>
        <rFont val="宋体"/>
        <family val="0"/>
      </rPr>
      <t>2</t>
    </r>
    <r>
      <rPr>
        <sz val="8"/>
        <rFont val="宋体"/>
        <family val="0"/>
      </rPr>
      <t>。</t>
    </r>
  </si>
  <si>
    <t>项目于2019年12月13日进入招投标程序，预计2020年1月底结束。</t>
  </si>
  <si>
    <t>老年养护院建设项目</t>
  </si>
  <si>
    <t>总建筑面积16500平方米，建设内容包括门诊、病房、医疗中心、药膳厅、康复功能区、员工用房及附属设施。</t>
  </si>
  <si>
    <t>2019年10月19日开工，完成基坑开挖工程。</t>
  </si>
  <si>
    <t>10月</t>
  </si>
  <si>
    <t>县民政局</t>
  </si>
  <si>
    <t>佳县流浪未成年人救助保护中心建设项目</t>
  </si>
  <si>
    <t>新建未成年人救助保护中心，总建筑面积3000平方米，建设床位数100张，床均面积30平方米。</t>
  </si>
  <si>
    <t>佳县红色教育基地建设项目</t>
  </si>
  <si>
    <t>1.东方红干部学院：改造综合办公楼、宿舍楼一栋、窑洞110孔、学员活动中心、塑胶操场、陕北人文展厅及附属设施；建设标准化餐厅一处（总投资1720万元）；
2.毛泽东旧居改造：改造阳坬、曹家庄、刘家坪、县城等16处旧居（总投资900万元）。</t>
  </si>
  <si>
    <t>1.东方红干部学院7月10日开工，完成总工程量的50%，完成投资860万元。
2.毛泽东旧居改造7月10日开工，完成总工程量的10%，完成投资90万元。</t>
  </si>
  <si>
    <t xml:space="preserve">东方红干部学院落实建设资金500万元，下余建设资金暂未落实。 </t>
  </si>
  <si>
    <t>县委组织部
县文化和旅游文物广电局</t>
  </si>
  <si>
    <t>佳州古城改造提升工程</t>
  </si>
  <si>
    <t>改造古城街沿线两侧所有商铺。</t>
  </si>
  <si>
    <t>完成古城街沿线两侧所有商铺门面进行改造</t>
  </si>
  <si>
    <t>完成总工程量的15%。</t>
  </si>
  <si>
    <t>11月</t>
  </si>
  <si>
    <t>佳辰大酒店项目</t>
  </si>
  <si>
    <t>榆林德才实业有限公司</t>
  </si>
  <si>
    <t>建筑面积10000平方米。</t>
  </si>
  <si>
    <t>完成10亩土地划拨和工程设计，正在办理10亩林业手续。</t>
  </si>
  <si>
    <t>佳县西关小学建设项目</t>
  </si>
  <si>
    <t>教学及辅助用房7449.12㎡，办公及生活用房2320.28㎡，200米环形跑道及操场。</t>
  </si>
  <si>
    <t>完成初步设计工作。</t>
  </si>
  <si>
    <t>县教育和体育局</t>
  </si>
  <si>
    <t>沿黄旅游经济带建设项目</t>
  </si>
  <si>
    <t>泥河沟
木头峪</t>
  </si>
  <si>
    <t>1.泥河沟：环境整治、旅游厕所、广场等工程；
2.木头峪：古民居恢复、新建村史馆等工程。</t>
  </si>
  <si>
    <t>未启动建设。</t>
  </si>
  <si>
    <t>佳县政务服务中心（三期）建设项目</t>
  </si>
  <si>
    <t>建筑面积3000m2，设置70个服务窗口，配套建设管理用房及附属设施设备。</t>
  </si>
  <si>
    <t>完成主体工程，正在进行室内装修和智能化设备安装。</t>
  </si>
  <si>
    <t>县行政审批局</t>
  </si>
  <si>
    <t>雪亮工程</t>
  </si>
  <si>
    <t>县城及各有关乡镇</t>
  </si>
  <si>
    <t>新建联网共享平台、综治综合平台、公安综合平台等大数据中心。</t>
  </si>
  <si>
    <t>完成实施方案编制工作。</t>
  </si>
  <si>
    <t>产教融合园区建设项目</t>
  </si>
  <si>
    <t>总占地100亩，建筑面积40000平方米及相关配套设施。</t>
  </si>
  <si>
    <t>完成综合楼主体和5个钢架结构厂房主体工程，完成总工程量的41.7%。</t>
  </si>
  <si>
    <t>到位资金2600万元，下余9400万元建设资金暂未落实。</t>
  </si>
  <si>
    <t>全国电子商务进农村综合示范县创建项目</t>
  </si>
  <si>
    <t>有关各镇</t>
  </si>
  <si>
    <t xml:space="preserve">1.建设县级电子商务公共服务中心1处。    
2.建设镇级电子商务服务站12个，村级电子商务服务点147个。 </t>
  </si>
  <si>
    <t>1.县级电子商务公共服务中心建成投运。
2.建设镇级电子商务服务站点10个。
3.建设村级电子商务服务点75个。</t>
  </si>
  <si>
    <r>
      <t>1.</t>
    </r>
    <r>
      <rPr>
        <sz val="8"/>
        <rFont val="宋体"/>
        <family val="0"/>
      </rPr>
      <t xml:space="preserve">县级电子商务公共服务中心完成年度计划。
</t>
    </r>
    <r>
      <rPr>
        <sz val="8"/>
        <rFont val="宋体"/>
        <family val="0"/>
      </rPr>
      <t>2.</t>
    </r>
    <r>
      <rPr>
        <sz val="8"/>
        <rFont val="宋体"/>
        <family val="0"/>
      </rPr>
      <t>镇村级电子商务服务站（点）完成年度计划</t>
    </r>
    <r>
      <rPr>
        <sz val="8"/>
        <rFont val="宋体"/>
        <family val="0"/>
      </rPr>
      <t>。</t>
    </r>
  </si>
  <si>
    <t>县工贸局</t>
  </si>
  <si>
    <t>公共体育场田径跑道和足球场建设项目</t>
  </si>
  <si>
    <t>建筑面积19800平方米。</t>
  </si>
  <si>
    <t>完成土建施工。</t>
  </si>
  <si>
    <t>完成总工程量的43.2%。</t>
  </si>
  <si>
    <t>截止目前到位中央补助资金480万元外，下余1720万元未落实。</t>
  </si>
  <si>
    <t>食品产业园区（一期）建设项目</t>
  </si>
  <si>
    <r>
      <t>建设标准化厂房10栋，研发中心6000</t>
    </r>
    <r>
      <rPr>
        <sz val="8"/>
        <rFont val="SimSun"/>
        <family val="0"/>
      </rPr>
      <t>㎡、展览展售</t>
    </r>
    <r>
      <rPr>
        <sz val="8"/>
        <rFont val="宋体"/>
        <family val="0"/>
      </rPr>
      <t>5000</t>
    </r>
    <r>
      <rPr>
        <sz val="8"/>
        <rFont val="SimSun"/>
        <family val="0"/>
      </rPr>
      <t>㎡</t>
    </r>
    <r>
      <rPr>
        <sz val="8"/>
        <rFont val="宋体"/>
        <family val="0"/>
      </rPr>
      <t>、冷链物流8000</t>
    </r>
    <r>
      <rPr>
        <sz val="8"/>
        <rFont val="SimSun"/>
        <family val="0"/>
      </rPr>
      <t>㎡</t>
    </r>
    <r>
      <rPr>
        <sz val="8"/>
        <rFont val="宋体"/>
        <family val="0"/>
      </rPr>
      <t>。</t>
    </r>
  </si>
  <si>
    <t>完成场平工程。</t>
  </si>
  <si>
    <t>佳县2019年重大前期项目计划表（草案）</t>
  </si>
  <si>
    <t>项目名称</t>
  </si>
  <si>
    <t>投资 主体</t>
  </si>
  <si>
    <t>建设 地点</t>
  </si>
  <si>
    <t>建设规模</t>
  </si>
  <si>
    <t>建设起止年限</t>
  </si>
  <si>
    <t>主要工作进展情况</t>
  </si>
  <si>
    <t>2019年工作目标任务</t>
  </si>
  <si>
    <t>项目推进单位</t>
  </si>
  <si>
    <t>合 计（9个）</t>
  </si>
  <si>
    <t>北京莱瑞嘉诚投资有限公司风电场建设项目</t>
  </si>
  <si>
    <t>北京莱瑞嘉城投资有限公司</t>
  </si>
  <si>
    <t>建设10万千瓦发电厂机组</t>
  </si>
  <si>
    <t>正在申报风能指标</t>
  </si>
  <si>
    <t>完成规划、征地等前期工作</t>
  </si>
  <si>
    <t>发改局</t>
  </si>
  <si>
    <t>中电投佳县兴隆寺100MW风电项目</t>
  </si>
  <si>
    <t>中电投电力工程有限公司新能源份公司</t>
  </si>
  <si>
    <t>兴隆寺</t>
  </si>
  <si>
    <t>建设100MW风力发电机组</t>
  </si>
  <si>
    <t>佳县王家砭镇分散式风电场项目</t>
  </si>
  <si>
    <t>北京启迪清芸能源科技有限公司</t>
  </si>
  <si>
    <t>王家砭</t>
  </si>
  <si>
    <t>建设规模40MW风力发电机组</t>
  </si>
  <si>
    <t>省能源局风能指标已批复</t>
  </si>
  <si>
    <t>完成项目核准、征地等前期工作，力争具备开工条件</t>
  </si>
  <si>
    <t>佳县上高寨分散式风电场项目</t>
  </si>
  <si>
    <t>佳县新创元新能源有限公司</t>
  </si>
  <si>
    <t>上高寨</t>
  </si>
  <si>
    <t>建设规模20MW风力发电机组</t>
  </si>
  <si>
    <t>残病人抚养设施建设项目</t>
  </si>
  <si>
    <t>榆佳经开区</t>
  </si>
  <si>
    <t>建筑面积1300平方米，床位26张；配建综合服务设施853平方米</t>
  </si>
  <si>
    <t>编制完成可研</t>
  </si>
  <si>
    <t>完成初步设计，落实建设资金，力争具备开工条件</t>
  </si>
  <si>
    <t>残联</t>
  </si>
  <si>
    <t>佳县国家级农业科技产业园</t>
  </si>
  <si>
    <t>榆佳经开区
沿黄6镇</t>
  </si>
  <si>
    <t>沿黄6镇红枣基地核心示范区10万亩；红枣产业园示范区5个，面积3000亩；红枣产业园区1个，占地面积273亩</t>
  </si>
  <si>
    <t>正在委托设计院编制规划</t>
  </si>
  <si>
    <t>完成规划设计，落实建设资金，力争具备开工条件</t>
  </si>
  <si>
    <t>林业局</t>
  </si>
  <si>
    <t>王家砭镇街道过境段改线</t>
  </si>
  <si>
    <t>王家砭镇</t>
  </si>
  <si>
    <t>全长约4公里，需中型桥梁3座</t>
  </si>
  <si>
    <t>正在开展前期调研工作</t>
  </si>
  <si>
    <t>完成可研、设计，落实建设资金，力争具备开工条件</t>
  </si>
  <si>
    <t>交通局</t>
  </si>
  <si>
    <t>佳县农村天然气气化工程</t>
  </si>
  <si>
    <t>榆林顺昌天然气有限公司</t>
  </si>
  <si>
    <t>方塌镇圪崂湾村</t>
  </si>
  <si>
    <t>建设农村天然气管网、调压站、服务中心等配套设施</t>
  </si>
  <si>
    <r>
      <rPr>
        <sz val="10"/>
        <rFont val="宋体"/>
        <family val="0"/>
      </rPr>
      <t>2019</t>
    </r>
    <r>
      <rPr>
        <sz val="10"/>
        <rFont val="宋体"/>
        <family val="0"/>
      </rPr>
      <t>-2020</t>
    </r>
  </si>
  <si>
    <t>方塌政府</t>
  </si>
  <si>
    <t>佳县棚户区改造项目</t>
  </si>
  <si>
    <t>货币安置152户，新建佳州古城广场、停车场等配套工程</t>
  </si>
  <si>
    <t>正在落实征地拆迁等工作</t>
  </si>
  <si>
    <t>完成征地拆迁，启动规划设计</t>
  </si>
  <si>
    <t>住建局</t>
  </si>
  <si>
    <t>食品产业园区建设项目</t>
  </si>
  <si>
    <t>佳县2019年重大前期项目计划表（初稿）</t>
  </si>
  <si>
    <t xml:space="preserve">    单位：万元</t>
  </si>
  <si>
    <t>投资主体</t>
  </si>
  <si>
    <t>建设地点</t>
  </si>
  <si>
    <t>建设属性</t>
  </si>
  <si>
    <t>规划建设起止年限</t>
  </si>
  <si>
    <t>前期相关手续办理或主要工作进展情况</t>
  </si>
  <si>
    <t>项目联系人</t>
  </si>
  <si>
    <t>投资
企业</t>
  </si>
  <si>
    <t>企业
属性</t>
  </si>
  <si>
    <t>姓名</t>
  </si>
  <si>
    <t>电话（手机）</t>
  </si>
  <si>
    <t>合计：（5个）</t>
  </si>
  <si>
    <t>新建</t>
  </si>
  <si>
    <t>力争完成全部前期工作，积极争取建设资金</t>
  </si>
  <si>
    <t>周建龙</t>
  </si>
  <si>
    <t>013701173587</t>
  </si>
  <si>
    <t>安林超</t>
  </si>
  <si>
    <t>榆佳工业园区</t>
  </si>
  <si>
    <t>完成全部前期工作</t>
  </si>
  <si>
    <t>积极争取建设资金</t>
  </si>
  <si>
    <t>崔世宏</t>
  </si>
  <si>
    <t>沿黄6镇</t>
  </si>
  <si>
    <t>张生涛</t>
  </si>
  <si>
    <t>规划设计、征地拆迁等工作尚未完成</t>
  </si>
  <si>
    <t>马江波</t>
  </si>
  <si>
    <t>2019年佳县重点建设项目计划表（初稿）</t>
  </si>
  <si>
    <t>主要工
作任务</t>
  </si>
  <si>
    <t>合计：（共38个，其中续建12个，新开工26个）</t>
  </si>
  <si>
    <t>一、能源化工（9个）</t>
  </si>
  <si>
    <t xml:space="preserve">方塌镇区域50MW风力发电项目
</t>
  </si>
  <si>
    <t>占地约35亩，建设50MWp风力发电机组</t>
  </si>
  <si>
    <t>方塌镇政府</t>
  </si>
  <si>
    <t>完成征地等前期工作，具备开工条件</t>
  </si>
  <si>
    <t>乌  镇
金明寺
官  庄</t>
  </si>
  <si>
    <t>建设50MW风力发电机组</t>
  </si>
  <si>
    <t>乌镇政府
金明寺政府
官庄政府</t>
  </si>
  <si>
    <t>一期新建年产45亿支PVC卫生防护手套生产线24条</t>
  </si>
  <si>
    <t>榆佳工业园区管委会</t>
  </si>
  <si>
    <t>（二）新开工项目（7个）</t>
  </si>
  <si>
    <t>新建门站1处，中压管网5公里，低压30公里，涉及通镇镇区等7村天然气气化工程4000户</t>
  </si>
  <si>
    <t>通镇政府</t>
  </si>
  <si>
    <t>总规模27.5MW</t>
  </si>
  <si>
    <t>建成8.7MW</t>
  </si>
  <si>
    <t>新建年产50万吨聚合氯化铝生产线，其中一期25万吨、二期25万吨，配套建设车间厂房、办公楼及附属设施</t>
  </si>
  <si>
    <t>完成厂区工程</t>
  </si>
  <si>
    <r>
      <rPr>
        <sz val="10"/>
        <rFont val="宋体"/>
        <family val="0"/>
      </rPr>
      <t xml:space="preserve"> 总规模10×10</t>
    </r>
    <r>
      <rPr>
        <vertAlign val="superscript"/>
        <sz val="10"/>
        <rFont val="宋体"/>
        <family val="0"/>
      </rPr>
      <t>4</t>
    </r>
    <r>
      <rPr>
        <sz val="10"/>
        <rFont val="宋体"/>
        <family val="0"/>
      </rPr>
      <t>Nm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/d</t>
    </r>
  </si>
  <si>
    <t>年产6万吨新型建材粘结剂项目</t>
  </si>
  <si>
    <t>佳县佳顺新型建材有限公司</t>
  </si>
  <si>
    <t>佳芦镇潘家畔村</t>
  </si>
  <si>
    <t>新建年产6万吨新型粘结剂生产线一条及配套设施</t>
  </si>
  <si>
    <t>佳州街道办</t>
  </si>
  <si>
    <t>总占地100亩，建筑面积40000平方米及相关配套设施</t>
  </si>
  <si>
    <t>二、基础设施（3个）</t>
  </si>
  <si>
    <t>（一）续建项目（3个）</t>
  </si>
  <si>
    <t>上高寨
刘国具 朱家坬</t>
  </si>
  <si>
    <t>路线全长29.136公里，其中佳县境内长8.02公里</t>
  </si>
  <si>
    <t>整治通村公路“油返沙”176.8km</t>
  </si>
  <si>
    <t>建设计划已上报市交通局待批</t>
  </si>
  <si>
    <t>高危边坡隐患治理14段，约25.3km（峪口-螅镇荷叶坪）</t>
  </si>
  <si>
    <t>已完成设计、预算等前期工程，省市补助资金计划已下达</t>
  </si>
  <si>
    <t>（一）新开工项目（7个）</t>
  </si>
  <si>
    <t>沿黄路、神王路、中兴路、赤牛坬至沿黄路等7个作业区，绿化面积5000亩</t>
  </si>
  <si>
    <t>已完成作业设计并上报市林业局待批</t>
  </si>
  <si>
    <t>红枣降高塑形基地9万亩</t>
  </si>
  <si>
    <t>建设计划已上报市林业局待批</t>
  </si>
  <si>
    <t>完成总工程量的50%</t>
  </si>
  <si>
    <t>发展山地苹果1万亩，其中店镇500亩、佳州街道办500亩、乌镇1000亩、金明寺1000亩、官庄1000亩、刘山1000亩、朱官寨1000亩、兴隆寺1000亩、通镇1000亩、方塌500亩、山高寨500亩、刘国具1000亩</t>
  </si>
  <si>
    <t>农业局</t>
  </si>
  <si>
    <t>正在编制实施方案</t>
  </si>
  <si>
    <t>佳县2019年金明寺项目区坡耕地水土流失综合治理工程</t>
  </si>
  <si>
    <t>金明寺
乌  镇</t>
  </si>
  <si>
    <t>改造坡耕地8370亩</t>
  </si>
  <si>
    <t>水务局</t>
  </si>
  <si>
    <t>初步设计上报省水利厅待批</t>
  </si>
  <si>
    <t>佳县2019年淤地坝工程</t>
  </si>
  <si>
    <t>新建、维修淤地坝76座，共计保护坝地3832亩</t>
  </si>
  <si>
    <t>新建、维修195处供水工程，主要包括：取水工程、输配水管网、配套机电设备等</t>
  </si>
  <si>
    <t>四、民生工程社会事业（ 19个）</t>
  </si>
  <si>
    <t>（一）续建项目（6个）</t>
  </si>
  <si>
    <t>占地面积99亩，主要建设东方红纪念馆、东方红阁（布展）、东方红广场、陕北民俗展览馆、旅游扶贫产业一条街、红色大舞台、沿黄路停车场及上山步道等</t>
  </si>
  <si>
    <t>文体广电局</t>
  </si>
  <si>
    <t>2019年建设资金尚未落实</t>
  </si>
  <si>
    <t>体育设施“一场两馆”建设项目</t>
  </si>
  <si>
    <t>体育馆3092㎡、游泳馆3010㎡，标准化体育场1处</t>
  </si>
  <si>
    <t>完成招标，具备开工条件</t>
  </si>
  <si>
    <t>总建筑面积25150㎡</t>
  </si>
  <si>
    <t>卫计局</t>
  </si>
  <si>
    <t>占地204亩（136000m2），建设内容包括国际雕塑艺术博物馆、中国手工造纸博物馆、国际艺术交流中心、游客服务中心、扶贫农家乐基地、艺术驻留创作基地、改建特色居民及窑洞、艺术写生基地、生态展示基地等</t>
  </si>
  <si>
    <t>峪口便民服务中心</t>
  </si>
  <si>
    <t>打造20个乡村振兴示范村，主要包括村容村貌整治、厕所革命、排污、垃圾治理、道路整治等工程；扶持特色产业20户</t>
  </si>
  <si>
    <t>打造10个乡村振兴示范村</t>
  </si>
  <si>
    <t>农工部</t>
  </si>
  <si>
    <t>2018年建设资金8300万元已到位、2019年建设计划已上报市农工办待批</t>
  </si>
  <si>
    <t>上山路线改造、亮化和绿化工程、智慧景区建设、游客服务中心、水洗厕所、污水管网改造、山门改造等工程</t>
  </si>
  <si>
    <t>白云山景区管委会</t>
  </si>
  <si>
    <t>上山路线改造项目已申报待批、游客服务中心主体完工、智慧景区完成招标</t>
  </si>
  <si>
    <t>（二）新开工项目（12个）</t>
  </si>
  <si>
    <t>春风十里•白云山小镇建设项目</t>
  </si>
  <si>
    <t>北京乡关科技有限公司</t>
  </si>
  <si>
    <t>白云山</t>
  </si>
  <si>
    <t>总占地面积340亩，打造集实景演出、特色小吃、购物娱乐、共享度假于一体的旅游服务项目</t>
  </si>
  <si>
    <t>旅宗局</t>
  </si>
  <si>
    <t>完成征地等前期工作</t>
  </si>
  <si>
    <t>榆佳工
业园区</t>
  </si>
  <si>
    <r>
      <rPr>
        <sz val="10"/>
        <rFont val="宋体"/>
        <family val="0"/>
      </rPr>
      <t>建筑面积2738m</t>
    </r>
    <r>
      <rPr>
        <vertAlign val="superscript"/>
        <sz val="10"/>
        <rFont val="宋体"/>
        <family val="0"/>
      </rPr>
      <t>2</t>
    </r>
  </si>
  <si>
    <t>档案局</t>
  </si>
  <si>
    <t>已开工在建</t>
  </si>
  <si>
    <r>
      <rPr>
        <sz val="10"/>
        <rFont val="宋体"/>
        <family val="0"/>
      </rPr>
      <t>建筑面积6160m</t>
    </r>
    <r>
      <rPr>
        <vertAlign val="superscript"/>
        <sz val="10"/>
        <rFont val="宋体"/>
        <family val="0"/>
      </rPr>
      <t>2</t>
    </r>
  </si>
  <si>
    <t>完成前期工作，项目已上报待批</t>
  </si>
  <si>
    <t>脱贫攻坚农村基础设施建设项目</t>
  </si>
  <si>
    <t>佳县</t>
  </si>
  <si>
    <t>扶贫办</t>
  </si>
  <si>
    <t>与部门项目重复，建设内容待定</t>
  </si>
  <si>
    <t>总建筑面积16500平方米，建设内容包括门诊、病房、医疗中心、药膳厅、康复功能区、员工用房及附属设施</t>
  </si>
  <si>
    <t>民政局</t>
  </si>
  <si>
    <t>精准脱贫产业扶贫项目</t>
  </si>
  <si>
    <t>各 镇</t>
  </si>
  <si>
    <t>资金整合方案未出台，项目待定</t>
  </si>
  <si>
    <t>1.东方红干部学院：改造综合办公楼、宿舍楼一栋、窑洞110孔、学员活动中心、塑胶操场、陕北人文展厅及附属设施；建设标准化餐厅一处（总投资1720万元）；
2.毛泽东旧居改造：改造阳坬、曹家庄、刘家坪、县城4处旧居（总投资250万元）</t>
  </si>
  <si>
    <t>县委组织部
文体广电局</t>
  </si>
  <si>
    <t>落实毛泽东旧居改造资金250万元</t>
  </si>
  <si>
    <t>改造古城街沿线两侧所有商铺</t>
  </si>
  <si>
    <t>资金尚未落实</t>
  </si>
  <si>
    <t>完成征迁</t>
  </si>
  <si>
    <t>建筑面积10000平方米</t>
  </si>
  <si>
    <t>主体建成</t>
  </si>
  <si>
    <t>教学及辅助用房7449.12㎡，办公及生活用房2320.28㎡，200米环形跑道及操场</t>
  </si>
  <si>
    <t>教育局</t>
  </si>
  <si>
    <t>前期工作全部就绪，该项目由恒大集团投资建设</t>
  </si>
  <si>
    <t>1.泥河沟：环境整治、旅游厕所、广场等工程；
2.木头峪：古民居恢复、新建村史馆等工程</t>
  </si>
  <si>
    <t>朱家坬政府
木头峪政府</t>
  </si>
  <si>
    <t>泥河沟已完成招标
木头峪完成前期工作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</si>
</sst>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8">
    <font>
      <sz val="12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22"/>
      <name val="方正小标宋简体"/>
      <family val="4"/>
    </font>
    <font>
      <sz val="11"/>
      <name val="宋体"/>
      <family val="0"/>
    </font>
    <font>
      <sz val="18"/>
      <name val="黑体"/>
      <family val="0"/>
    </font>
    <font>
      <sz val="10"/>
      <name val="黑体"/>
      <family val="0"/>
    </font>
    <font>
      <b/>
      <sz val="10"/>
      <name val="黑体"/>
      <family val="0"/>
    </font>
    <font>
      <sz val="12"/>
      <name val="黑体"/>
      <family val="0"/>
    </font>
    <font>
      <sz val="10"/>
      <color indexed="8"/>
      <name val="宋体"/>
      <family val="0"/>
    </font>
    <font>
      <sz val="10"/>
      <color indexed="8"/>
      <name val="黑体"/>
      <family val="0"/>
    </font>
    <font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20"/>
      <name val="黑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vertAlign val="superscript"/>
      <sz val="10"/>
      <name val="宋体"/>
      <family val="0"/>
    </font>
    <font>
      <vertAlign val="superscript"/>
      <sz val="8"/>
      <name val="宋体"/>
      <family val="0"/>
    </font>
    <font>
      <sz val="8"/>
      <name val="SimSun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name val="Cambria"/>
      <family val="0"/>
    </font>
    <font>
      <b/>
      <sz val="8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2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42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4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0" fillId="0" borderId="0">
      <alignment vertical="center"/>
      <protection/>
    </xf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</cellStyleXfs>
  <cellXfs count="14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 wrapText="1"/>
    </xf>
    <xf numFmtId="0" fontId="63" fillId="0" borderId="11" xfId="0" applyNumberFormat="1" applyFont="1" applyFill="1" applyBorder="1" applyAlignment="1">
      <alignment horizontal="center" vertical="center" wrapText="1"/>
    </xf>
    <xf numFmtId="0" fontId="63" fillId="0" borderId="12" xfId="0" applyNumberFormat="1" applyFont="1" applyFill="1" applyBorder="1" applyAlignment="1">
      <alignment horizontal="center" vertical="center" wrapText="1"/>
    </xf>
    <xf numFmtId="0" fontId="63" fillId="0" borderId="13" xfId="0" applyNumberFormat="1" applyFont="1" applyFill="1" applyBorder="1" applyAlignment="1">
      <alignment horizontal="center" vertical="center" wrapText="1"/>
    </xf>
    <xf numFmtId="0" fontId="63" fillId="0" borderId="14" xfId="0" applyNumberFormat="1" applyFont="1" applyFill="1" applyBorder="1" applyAlignment="1">
      <alignment horizontal="center" vertical="center" wrapText="1"/>
    </xf>
    <xf numFmtId="0" fontId="63" fillId="0" borderId="1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49" fontId="64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3" fillId="0" borderId="16" xfId="0" applyNumberFormat="1" applyFont="1" applyFill="1" applyBorder="1" applyAlignment="1">
      <alignment horizontal="center" vertical="center" wrapText="1"/>
    </xf>
    <xf numFmtId="0" fontId="63" fillId="0" borderId="17" xfId="0" applyNumberFormat="1" applyFont="1" applyFill="1" applyBorder="1" applyAlignment="1">
      <alignment horizontal="center" vertical="center" wrapText="1"/>
    </xf>
    <xf numFmtId="0" fontId="63" fillId="0" borderId="18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4" fillId="0" borderId="9" xfId="0" applyNumberFormat="1" applyFont="1" applyFill="1" applyBorder="1" applyAlignment="1">
      <alignment vertical="center" wrapText="1"/>
    </xf>
    <xf numFmtId="0" fontId="3" fillId="33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57" fontId="3" fillId="0" borderId="9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66" fillId="0" borderId="9" xfId="0" applyNumberFormat="1" applyFont="1" applyFill="1" applyBorder="1" applyAlignment="1">
      <alignment horizontal="center" vertical="center" wrapText="1"/>
    </xf>
    <xf numFmtId="0" fontId="66" fillId="0" borderId="9" xfId="0" applyNumberFormat="1" applyFont="1" applyFill="1" applyBorder="1" applyAlignment="1">
      <alignment horizontal="left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left" vertical="center" wrapText="1"/>
    </xf>
    <xf numFmtId="49" fontId="67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left" vertical="center" wrapText="1"/>
    </xf>
    <xf numFmtId="49" fontId="67" fillId="0" borderId="9" xfId="0" applyNumberFormat="1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left" vertical="center" wrapText="1"/>
    </xf>
    <xf numFmtId="0" fontId="67" fillId="0" borderId="9" xfId="0" applyNumberFormat="1" applyFont="1" applyFill="1" applyBorder="1" applyAlignment="1">
      <alignment horizontal="center" vertical="center" wrapText="1"/>
    </xf>
    <xf numFmtId="0" fontId="67" fillId="0" borderId="9" xfId="0" applyNumberFormat="1" applyFont="1" applyFill="1" applyBorder="1" applyAlignment="1">
      <alignment horizontal="left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9" xfId="0" applyNumberFormat="1" applyFont="1" applyFill="1" applyBorder="1" applyAlignment="1">
      <alignment horizontal="center" vertical="center" wrapText="1"/>
    </xf>
    <xf numFmtId="0" fontId="67" fillId="0" borderId="9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66" fillId="0" borderId="9" xfId="0" applyNumberFormat="1" applyFont="1" applyFill="1" applyBorder="1" applyAlignment="1">
      <alignment horizontal="center" vertical="center" wrapText="1"/>
    </xf>
    <xf numFmtId="0" fontId="66" fillId="0" borderId="13" xfId="0" applyNumberFormat="1" applyFont="1" applyFill="1" applyBorder="1" applyAlignment="1">
      <alignment horizontal="center" vertical="center" wrapText="1"/>
    </xf>
    <xf numFmtId="0" fontId="66" fillId="0" borderId="15" xfId="0" applyNumberFormat="1" applyFont="1" applyFill="1" applyBorder="1" applyAlignment="1">
      <alignment horizontal="center" vertical="center" wrapText="1"/>
    </xf>
    <xf numFmtId="0" fontId="66" fillId="0" borderId="11" xfId="0" applyNumberFormat="1" applyFont="1" applyFill="1" applyBorder="1" applyAlignment="1">
      <alignment horizontal="center" vertical="center" wrapText="1"/>
    </xf>
    <xf numFmtId="0" fontId="66" fillId="0" borderId="20" xfId="0" applyNumberFormat="1" applyFont="1" applyFill="1" applyBorder="1" applyAlignment="1">
      <alignment horizontal="center" vertical="center" wrapText="1"/>
    </xf>
    <xf numFmtId="0" fontId="66" fillId="0" borderId="9" xfId="0" applyNumberFormat="1" applyFont="1" applyFill="1" applyBorder="1" applyAlignment="1">
      <alignment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left" vertical="center"/>
    </xf>
    <xf numFmtId="0" fontId="67" fillId="0" borderId="9" xfId="0" applyFont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0" borderId="20" xfId="0" applyNumberFormat="1" applyFont="1" applyFill="1" applyBorder="1" applyAlignment="1">
      <alignment horizontal="left" vertical="center" wrapText="1"/>
    </xf>
    <xf numFmtId="49" fontId="67" fillId="0" borderId="2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" fillId="0" borderId="9" xfId="0" applyFont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19 2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ill>
        <patternFill patternType="solid">
          <fgColor rgb="FFFF0000"/>
          <bgColor rgb="FFFF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409575</xdr:colOff>
      <xdr:row>13</xdr:row>
      <xdr:rowOff>0</xdr:rowOff>
    </xdr:from>
    <xdr:to>
      <xdr:col>8</xdr:col>
      <xdr:colOff>495300</xdr:colOff>
      <xdr:row>13</xdr:row>
      <xdr:rowOff>533400</xdr:rowOff>
    </xdr:to>
    <xdr:pic>
      <xdr:nvPicPr>
        <xdr:cNvPr id="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7077075"/>
          <a:ext cx="85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84"/>
  <sheetViews>
    <sheetView tabSelected="1" zoomScaleSheetLayoutView="100" workbookViewId="0" topLeftCell="A1">
      <pane ySplit="4" topLeftCell="A5" activePane="bottomLeft" state="frozen"/>
      <selection pane="bottomLeft" activeCell="T8" sqref="T8"/>
    </sheetView>
  </sheetViews>
  <sheetFormatPr defaultColWidth="9.00390625" defaultRowHeight="14.25"/>
  <cols>
    <col min="1" max="1" width="3.00390625" style="103" customWidth="1"/>
    <col min="2" max="2" width="6.50390625" style="103" customWidth="1"/>
    <col min="3" max="3" width="7.625" style="103" customWidth="1"/>
    <col min="4" max="4" width="6.25390625" style="103" customWidth="1"/>
    <col min="5" max="5" width="12.875" style="104" customWidth="1"/>
    <col min="6" max="6" width="6.125" style="103" customWidth="1"/>
    <col min="7" max="7" width="8.25390625" style="103" customWidth="1"/>
    <col min="8" max="8" width="7.00390625" style="103" customWidth="1"/>
    <col min="9" max="9" width="7.375" style="105" customWidth="1"/>
    <col min="10" max="10" width="11.25390625" style="103" customWidth="1"/>
    <col min="11" max="11" width="12.375" style="104" customWidth="1"/>
    <col min="12" max="12" width="7.50390625" style="103" customWidth="1"/>
    <col min="13" max="13" width="19.00390625" style="104" customWidth="1"/>
    <col min="14" max="14" width="3.875" style="103" customWidth="1"/>
    <col min="15" max="15" width="9.125" style="103" customWidth="1"/>
    <col min="16" max="16" width="2.25390625" style="104" customWidth="1"/>
    <col min="17" max="16384" width="9.00390625" style="106" customWidth="1"/>
  </cols>
  <sheetData>
    <row r="1" spans="1:16" s="94" customFormat="1" ht="33.75" customHeight="1">
      <c r="A1" s="107" t="s">
        <v>0</v>
      </c>
      <c r="B1" s="107"/>
      <c r="C1" s="107"/>
      <c r="D1" s="107"/>
      <c r="E1" s="108"/>
      <c r="F1" s="107"/>
      <c r="G1" s="107"/>
      <c r="H1" s="107"/>
      <c r="I1" s="126"/>
      <c r="J1" s="107"/>
      <c r="K1" s="108"/>
      <c r="L1" s="107"/>
      <c r="M1" s="108"/>
      <c r="N1" s="107"/>
      <c r="O1" s="107"/>
      <c r="P1" s="108"/>
    </row>
    <row r="2" spans="1:16" s="94" customFormat="1" ht="17.25" customHeight="1">
      <c r="A2" s="109"/>
      <c r="B2" s="109"/>
      <c r="C2" s="109"/>
      <c r="D2" s="109"/>
      <c r="E2" s="110"/>
      <c r="F2" s="109"/>
      <c r="G2" s="109"/>
      <c r="H2" s="109"/>
      <c r="I2" s="127"/>
      <c r="J2" s="109"/>
      <c r="K2" s="110"/>
      <c r="L2" s="109"/>
      <c r="M2" s="109" t="s">
        <v>1</v>
      </c>
      <c r="N2" s="109"/>
      <c r="O2" s="109"/>
      <c r="P2" s="109"/>
    </row>
    <row r="3" spans="1:16" s="95" customFormat="1" ht="25.5" customHeight="1">
      <c r="A3" s="111" t="s">
        <v>2</v>
      </c>
      <c r="B3" s="111" t="s">
        <v>3</v>
      </c>
      <c r="C3" s="111" t="s">
        <v>4</v>
      </c>
      <c r="D3" s="111" t="s">
        <v>5</v>
      </c>
      <c r="E3" s="111" t="s">
        <v>6</v>
      </c>
      <c r="F3" s="111" t="s">
        <v>7</v>
      </c>
      <c r="G3" s="111" t="s">
        <v>8</v>
      </c>
      <c r="H3" s="111" t="s">
        <v>9</v>
      </c>
      <c r="I3" s="128" t="s">
        <v>10</v>
      </c>
      <c r="J3" s="111"/>
      <c r="K3" s="129" t="s">
        <v>11</v>
      </c>
      <c r="L3" s="130"/>
      <c r="M3" s="131" t="s">
        <v>12</v>
      </c>
      <c r="N3" s="131" t="s">
        <v>13</v>
      </c>
      <c r="O3" s="111" t="s">
        <v>14</v>
      </c>
      <c r="P3" s="111" t="s">
        <v>15</v>
      </c>
    </row>
    <row r="4" spans="1:16" s="96" customFormat="1" ht="48" customHeight="1">
      <c r="A4" s="111"/>
      <c r="B4" s="111"/>
      <c r="C4" s="111"/>
      <c r="D4" s="111"/>
      <c r="E4" s="111"/>
      <c r="F4" s="111"/>
      <c r="G4" s="111"/>
      <c r="H4" s="111"/>
      <c r="I4" s="128" t="s">
        <v>16</v>
      </c>
      <c r="J4" s="111" t="s">
        <v>17</v>
      </c>
      <c r="K4" s="111" t="s">
        <v>18</v>
      </c>
      <c r="L4" s="111" t="s">
        <v>19</v>
      </c>
      <c r="M4" s="132"/>
      <c r="N4" s="132"/>
      <c r="O4" s="111"/>
      <c r="P4" s="111"/>
    </row>
    <row r="5" spans="1:16" s="95" customFormat="1" ht="24.75" customHeight="1">
      <c r="A5" s="111" t="s">
        <v>20</v>
      </c>
      <c r="B5" s="111"/>
      <c r="C5" s="111"/>
      <c r="D5" s="111"/>
      <c r="E5" s="112"/>
      <c r="F5" s="111"/>
      <c r="G5" s="111">
        <f aca="true" t="shared" si="0" ref="G5:I5">G6+G16+G24+G34</f>
        <v>420563</v>
      </c>
      <c r="H5" s="111">
        <f t="shared" si="0"/>
        <v>58730</v>
      </c>
      <c r="I5" s="128">
        <f t="shared" si="0"/>
        <v>205269</v>
      </c>
      <c r="J5" s="111"/>
      <c r="K5" s="111"/>
      <c r="L5" s="111">
        <f>L6+L16+L24+L34</f>
        <v>141854</v>
      </c>
      <c r="M5" s="112"/>
      <c r="N5" s="133"/>
      <c r="O5" s="133"/>
      <c r="P5" s="112"/>
    </row>
    <row r="6" spans="1:16" s="95" customFormat="1" ht="24.75" customHeight="1">
      <c r="A6" s="111"/>
      <c r="B6" s="111" t="s">
        <v>21</v>
      </c>
      <c r="C6" s="111"/>
      <c r="D6" s="111"/>
      <c r="E6" s="112"/>
      <c r="F6" s="111"/>
      <c r="G6" s="111">
        <f aca="true" t="shared" si="1" ref="G6:I6">G7+G11</f>
        <v>172700</v>
      </c>
      <c r="H6" s="111">
        <f t="shared" si="1"/>
        <v>23500</v>
      </c>
      <c r="I6" s="128">
        <f t="shared" si="1"/>
        <v>112400</v>
      </c>
      <c r="J6" s="111"/>
      <c r="K6" s="111"/>
      <c r="L6" s="111">
        <f>L7+L11</f>
        <v>64538</v>
      </c>
      <c r="M6" s="112"/>
      <c r="N6" s="133"/>
      <c r="O6" s="133"/>
      <c r="P6" s="112"/>
    </row>
    <row r="7" spans="1:214" s="95" customFormat="1" ht="24.75" customHeight="1">
      <c r="A7" s="111"/>
      <c r="B7" s="111" t="s">
        <v>22</v>
      </c>
      <c r="C7" s="111"/>
      <c r="D7" s="111"/>
      <c r="E7" s="112"/>
      <c r="F7" s="111"/>
      <c r="G7" s="111">
        <f aca="true" t="shared" si="2" ref="G7:I7">SUM(G8:G10)</f>
        <v>129800</v>
      </c>
      <c r="H7" s="111">
        <f t="shared" si="2"/>
        <v>23500</v>
      </c>
      <c r="I7" s="128">
        <f t="shared" si="2"/>
        <v>76800</v>
      </c>
      <c r="J7" s="111"/>
      <c r="K7" s="111"/>
      <c r="L7" s="111">
        <f>SUM(L8:L10)</f>
        <v>49600</v>
      </c>
      <c r="M7" s="112"/>
      <c r="N7" s="133"/>
      <c r="O7" s="133"/>
      <c r="P7" s="112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</row>
    <row r="8" spans="1:16" s="97" customFormat="1" ht="126" customHeight="1">
      <c r="A8" s="113">
        <v>1</v>
      </c>
      <c r="B8" s="113" t="s">
        <v>23</v>
      </c>
      <c r="C8" s="113" t="s">
        <v>24</v>
      </c>
      <c r="D8" s="113" t="s">
        <v>25</v>
      </c>
      <c r="E8" s="114" t="s">
        <v>26</v>
      </c>
      <c r="F8" s="113" t="s">
        <v>27</v>
      </c>
      <c r="G8" s="113">
        <v>45000</v>
      </c>
      <c r="H8" s="115">
        <v>5000</v>
      </c>
      <c r="I8" s="116">
        <v>40000</v>
      </c>
      <c r="J8" s="113" t="s">
        <v>28</v>
      </c>
      <c r="K8" s="114" t="s">
        <v>29</v>
      </c>
      <c r="L8" s="113">
        <v>24500</v>
      </c>
      <c r="M8" s="114" t="s">
        <v>30</v>
      </c>
      <c r="N8" s="113" t="s">
        <v>31</v>
      </c>
      <c r="O8" s="113" t="s">
        <v>32</v>
      </c>
      <c r="P8" s="114"/>
    </row>
    <row r="9" spans="1:16" s="98" customFormat="1" ht="127.5" customHeight="1">
      <c r="A9" s="116">
        <v>2</v>
      </c>
      <c r="B9" s="116" t="s">
        <v>33</v>
      </c>
      <c r="C9" s="116" t="s">
        <v>34</v>
      </c>
      <c r="D9" s="116" t="s">
        <v>35</v>
      </c>
      <c r="E9" s="117" t="s">
        <v>36</v>
      </c>
      <c r="F9" s="116" t="s">
        <v>27</v>
      </c>
      <c r="G9" s="116">
        <v>44800</v>
      </c>
      <c r="H9" s="118">
        <v>18000</v>
      </c>
      <c r="I9" s="116">
        <v>26800</v>
      </c>
      <c r="J9" s="116" t="s">
        <v>28</v>
      </c>
      <c r="K9" s="117" t="s">
        <v>37</v>
      </c>
      <c r="L9" s="116">
        <v>18300</v>
      </c>
      <c r="M9" s="117" t="s">
        <v>38</v>
      </c>
      <c r="N9" s="116" t="s">
        <v>39</v>
      </c>
      <c r="O9" s="116" t="s">
        <v>32</v>
      </c>
      <c r="P9" s="117"/>
    </row>
    <row r="10" spans="1:16" s="98" customFormat="1" ht="63" customHeight="1">
      <c r="A10" s="116">
        <v>3</v>
      </c>
      <c r="B10" s="116" t="s">
        <v>40</v>
      </c>
      <c r="C10" s="116" t="s">
        <v>41</v>
      </c>
      <c r="D10" s="116" t="s">
        <v>42</v>
      </c>
      <c r="E10" s="117" t="s">
        <v>43</v>
      </c>
      <c r="F10" s="116" t="s">
        <v>44</v>
      </c>
      <c r="G10" s="116">
        <v>40000</v>
      </c>
      <c r="H10" s="116">
        <v>500</v>
      </c>
      <c r="I10" s="116">
        <v>10000</v>
      </c>
      <c r="J10" s="116" t="s">
        <v>45</v>
      </c>
      <c r="K10" s="117" t="s">
        <v>46</v>
      </c>
      <c r="L10" s="116">
        <v>6800</v>
      </c>
      <c r="M10" s="117" t="s">
        <v>47</v>
      </c>
      <c r="N10" s="116" t="s">
        <v>31</v>
      </c>
      <c r="O10" s="116" t="s">
        <v>48</v>
      </c>
      <c r="P10" s="117"/>
    </row>
    <row r="11" spans="1:214" s="95" customFormat="1" ht="30" customHeight="1">
      <c r="A11" s="119"/>
      <c r="B11" s="119" t="s">
        <v>49</v>
      </c>
      <c r="C11" s="119"/>
      <c r="D11" s="119"/>
      <c r="E11" s="120"/>
      <c r="F11" s="119"/>
      <c r="G11" s="119">
        <f>SUM(G12:G15)</f>
        <v>42900</v>
      </c>
      <c r="H11" s="119"/>
      <c r="I11" s="134">
        <f>SUM(I12:I15)</f>
        <v>35600</v>
      </c>
      <c r="J11" s="134"/>
      <c r="K11" s="134"/>
      <c r="L11" s="134">
        <f>SUM(L12:L15)</f>
        <v>14938</v>
      </c>
      <c r="M11" s="120"/>
      <c r="N11" s="119"/>
      <c r="O11" s="119"/>
      <c r="P11" s="120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</row>
    <row r="12" spans="1:16" s="97" customFormat="1" ht="61.5" customHeight="1">
      <c r="A12" s="113">
        <v>4</v>
      </c>
      <c r="B12" s="113" t="s">
        <v>50</v>
      </c>
      <c r="C12" s="113" t="s">
        <v>51</v>
      </c>
      <c r="D12" s="113" t="s">
        <v>52</v>
      </c>
      <c r="E12" s="114" t="s">
        <v>53</v>
      </c>
      <c r="F12" s="113">
        <v>2019</v>
      </c>
      <c r="G12" s="113">
        <v>2300</v>
      </c>
      <c r="H12" s="115"/>
      <c r="I12" s="116">
        <v>2300</v>
      </c>
      <c r="J12" s="113" t="s">
        <v>28</v>
      </c>
      <c r="K12" s="114" t="s">
        <v>54</v>
      </c>
      <c r="L12" s="113">
        <v>50</v>
      </c>
      <c r="M12" s="114" t="s">
        <v>55</v>
      </c>
      <c r="N12" s="123"/>
      <c r="O12" s="113" t="s">
        <v>56</v>
      </c>
      <c r="P12" s="114"/>
    </row>
    <row r="13" spans="1:16" s="97" customFormat="1" ht="57.75" customHeight="1">
      <c r="A13" s="113">
        <v>5</v>
      </c>
      <c r="B13" s="113" t="s">
        <v>57</v>
      </c>
      <c r="C13" s="113" t="s">
        <v>58</v>
      </c>
      <c r="D13" s="113" t="s">
        <v>59</v>
      </c>
      <c r="E13" s="114" t="s">
        <v>60</v>
      </c>
      <c r="F13" s="113">
        <v>2019</v>
      </c>
      <c r="G13" s="113">
        <v>19800</v>
      </c>
      <c r="H13" s="113"/>
      <c r="I13" s="116">
        <v>19800</v>
      </c>
      <c r="J13" s="113" t="s">
        <v>61</v>
      </c>
      <c r="K13" s="114" t="s">
        <v>62</v>
      </c>
      <c r="L13" s="113">
        <v>5265</v>
      </c>
      <c r="M13" s="114" t="s">
        <v>63</v>
      </c>
      <c r="N13" s="113" t="s">
        <v>64</v>
      </c>
      <c r="O13" s="113" t="s">
        <v>32</v>
      </c>
      <c r="P13" s="114"/>
    </row>
    <row r="14" spans="1:16" s="97" customFormat="1" ht="72" customHeight="1">
      <c r="A14" s="113">
        <v>6</v>
      </c>
      <c r="B14" s="113" t="s">
        <v>65</v>
      </c>
      <c r="C14" s="113" t="s">
        <v>66</v>
      </c>
      <c r="D14" s="113" t="s">
        <v>42</v>
      </c>
      <c r="E14" s="114" t="s">
        <v>67</v>
      </c>
      <c r="F14" s="113" t="s">
        <v>68</v>
      </c>
      <c r="G14" s="113">
        <v>15300</v>
      </c>
      <c r="H14" s="113"/>
      <c r="I14" s="116">
        <v>8000</v>
      </c>
      <c r="J14" s="113" t="s">
        <v>69</v>
      </c>
      <c r="K14" s="114" t="s">
        <v>70</v>
      </c>
      <c r="L14" s="116">
        <v>5200</v>
      </c>
      <c r="M14" s="114" t="s">
        <v>71</v>
      </c>
      <c r="N14" s="113" t="s">
        <v>31</v>
      </c>
      <c r="O14" s="113" t="s">
        <v>48</v>
      </c>
      <c r="P14" s="114"/>
    </row>
    <row r="15" spans="1:16" s="97" customFormat="1" ht="40.5" customHeight="1">
      <c r="A15" s="113">
        <v>7</v>
      </c>
      <c r="B15" s="113" t="s">
        <v>72</v>
      </c>
      <c r="C15" s="113" t="s">
        <v>51</v>
      </c>
      <c r="D15" s="113" t="s">
        <v>73</v>
      </c>
      <c r="E15" s="114" t="s">
        <v>74</v>
      </c>
      <c r="F15" s="113">
        <v>2019</v>
      </c>
      <c r="G15" s="113">
        <v>5500</v>
      </c>
      <c r="H15" s="113"/>
      <c r="I15" s="116">
        <v>5500</v>
      </c>
      <c r="J15" s="113" t="s">
        <v>28</v>
      </c>
      <c r="K15" s="114" t="s">
        <v>75</v>
      </c>
      <c r="L15" s="113">
        <v>4423</v>
      </c>
      <c r="M15" s="114" t="s">
        <v>71</v>
      </c>
      <c r="N15" s="113" t="s">
        <v>76</v>
      </c>
      <c r="O15" s="113" t="s">
        <v>56</v>
      </c>
      <c r="P15" s="114"/>
    </row>
    <row r="16" spans="1:16" s="99" customFormat="1" ht="24" customHeight="1">
      <c r="A16" s="119"/>
      <c r="B16" s="119" t="s">
        <v>77</v>
      </c>
      <c r="C16" s="119"/>
      <c r="D16" s="119"/>
      <c r="E16" s="120"/>
      <c r="F16" s="119"/>
      <c r="G16" s="119">
        <f aca="true" t="shared" si="3" ref="G16:I16">G17+G20</f>
        <v>25211</v>
      </c>
      <c r="H16" s="119">
        <f t="shared" si="3"/>
        <v>3200</v>
      </c>
      <c r="I16" s="134">
        <f t="shared" si="3"/>
        <v>17111</v>
      </c>
      <c r="J16" s="134"/>
      <c r="K16" s="134"/>
      <c r="L16" s="134">
        <f>L17+L20</f>
        <v>18006</v>
      </c>
      <c r="M16" s="120"/>
      <c r="N16" s="119"/>
      <c r="O16" s="119"/>
      <c r="P16" s="120"/>
    </row>
    <row r="17" spans="1:16" s="99" customFormat="1" ht="33" customHeight="1">
      <c r="A17" s="119"/>
      <c r="B17" s="119" t="s">
        <v>78</v>
      </c>
      <c r="C17" s="119"/>
      <c r="D17" s="119"/>
      <c r="E17" s="120"/>
      <c r="F17" s="119"/>
      <c r="G17" s="119">
        <f aca="true" t="shared" si="4" ref="G17:I17">SUM(G18:G19)</f>
        <v>14206</v>
      </c>
      <c r="H17" s="119">
        <f t="shared" si="4"/>
        <v>3200</v>
      </c>
      <c r="I17" s="134">
        <f t="shared" si="4"/>
        <v>6106</v>
      </c>
      <c r="J17" s="134"/>
      <c r="K17" s="134"/>
      <c r="L17" s="134">
        <f>SUM(L18:L19)</f>
        <v>7220</v>
      </c>
      <c r="M17" s="120"/>
      <c r="N17" s="119"/>
      <c r="O17" s="119"/>
      <c r="P17" s="120"/>
    </row>
    <row r="18" spans="1:16" s="97" customFormat="1" ht="49.5" customHeight="1">
      <c r="A18" s="113">
        <v>8</v>
      </c>
      <c r="B18" s="113" t="s">
        <v>79</v>
      </c>
      <c r="C18" s="113" t="s">
        <v>58</v>
      </c>
      <c r="D18" s="113" t="s">
        <v>80</v>
      </c>
      <c r="E18" s="114" t="s">
        <v>81</v>
      </c>
      <c r="F18" s="113" t="s">
        <v>44</v>
      </c>
      <c r="G18" s="113">
        <v>13000</v>
      </c>
      <c r="H18" s="121">
        <v>3000</v>
      </c>
      <c r="I18" s="116">
        <v>5100</v>
      </c>
      <c r="J18" s="113" t="s">
        <v>82</v>
      </c>
      <c r="K18" s="114" t="s">
        <v>83</v>
      </c>
      <c r="L18" s="113">
        <v>6540</v>
      </c>
      <c r="M18" s="114" t="s">
        <v>71</v>
      </c>
      <c r="N18" s="113" t="s">
        <v>39</v>
      </c>
      <c r="O18" s="113" t="s">
        <v>84</v>
      </c>
      <c r="P18" s="114"/>
    </row>
    <row r="19" spans="1:16" s="97" customFormat="1" ht="132" customHeight="1">
      <c r="A19" s="113">
        <v>9</v>
      </c>
      <c r="B19" s="113" t="s">
        <v>85</v>
      </c>
      <c r="C19" s="113" t="s">
        <v>58</v>
      </c>
      <c r="D19" s="113" t="s">
        <v>42</v>
      </c>
      <c r="E19" s="114" t="s">
        <v>86</v>
      </c>
      <c r="F19" s="113" t="s">
        <v>27</v>
      </c>
      <c r="G19" s="113">
        <v>1206</v>
      </c>
      <c r="H19" s="113">
        <v>200</v>
      </c>
      <c r="I19" s="116">
        <v>1006</v>
      </c>
      <c r="J19" s="113" t="s">
        <v>28</v>
      </c>
      <c r="K19" s="114" t="s">
        <v>87</v>
      </c>
      <c r="L19" s="113">
        <v>680</v>
      </c>
      <c r="M19" s="114" t="s">
        <v>88</v>
      </c>
      <c r="N19" s="113" t="s">
        <v>39</v>
      </c>
      <c r="O19" s="113" t="s">
        <v>48</v>
      </c>
      <c r="P19" s="114"/>
    </row>
    <row r="20" spans="1:16" s="99" customFormat="1" ht="33" customHeight="1">
      <c r="A20" s="119"/>
      <c r="B20" s="119" t="s">
        <v>89</v>
      </c>
      <c r="C20" s="119"/>
      <c r="D20" s="119"/>
      <c r="E20" s="120"/>
      <c r="F20" s="119"/>
      <c r="G20" s="119">
        <f>SUM(G21:G23)</f>
        <v>11005</v>
      </c>
      <c r="H20" s="119"/>
      <c r="I20" s="134">
        <f>SUM(I21:I23)</f>
        <v>11005</v>
      </c>
      <c r="J20" s="134"/>
      <c r="K20" s="134"/>
      <c r="L20" s="134">
        <f>SUM(L21:L23)</f>
        <v>10786</v>
      </c>
      <c r="M20" s="120"/>
      <c r="N20" s="119"/>
      <c r="O20" s="119"/>
      <c r="P20" s="120"/>
    </row>
    <row r="21" spans="1:16" s="97" customFormat="1" ht="51" customHeight="1">
      <c r="A21" s="113">
        <v>10</v>
      </c>
      <c r="B21" s="113" t="s">
        <v>90</v>
      </c>
      <c r="C21" s="113" t="s">
        <v>58</v>
      </c>
      <c r="D21" s="113" t="s">
        <v>91</v>
      </c>
      <c r="E21" s="114" t="s">
        <v>92</v>
      </c>
      <c r="F21" s="113">
        <v>2019</v>
      </c>
      <c r="G21" s="113">
        <v>6200</v>
      </c>
      <c r="H21" s="121"/>
      <c r="I21" s="116">
        <v>6200</v>
      </c>
      <c r="J21" s="113" t="s">
        <v>28</v>
      </c>
      <c r="K21" s="114" t="s">
        <v>93</v>
      </c>
      <c r="L21" s="113">
        <v>6200</v>
      </c>
      <c r="M21" s="114" t="s">
        <v>71</v>
      </c>
      <c r="N21" s="113" t="s">
        <v>76</v>
      </c>
      <c r="O21" s="113" t="s">
        <v>84</v>
      </c>
      <c r="P21" s="114"/>
    </row>
    <row r="22" spans="1:16" s="97" customFormat="1" ht="49.5" customHeight="1">
      <c r="A22" s="113">
        <v>11</v>
      </c>
      <c r="B22" s="113" t="s">
        <v>94</v>
      </c>
      <c r="C22" s="113" t="s">
        <v>58</v>
      </c>
      <c r="D22" s="113" t="s">
        <v>95</v>
      </c>
      <c r="E22" s="114" t="s">
        <v>96</v>
      </c>
      <c r="F22" s="113">
        <v>2019</v>
      </c>
      <c r="G22" s="113">
        <v>3566</v>
      </c>
      <c r="H22" s="121"/>
      <c r="I22" s="116">
        <v>3566</v>
      </c>
      <c r="J22" s="113" t="s">
        <v>28</v>
      </c>
      <c r="K22" s="114" t="s">
        <v>93</v>
      </c>
      <c r="L22" s="113">
        <v>3566</v>
      </c>
      <c r="M22" s="114" t="s">
        <v>71</v>
      </c>
      <c r="N22" s="113" t="s">
        <v>97</v>
      </c>
      <c r="O22" s="113" t="s">
        <v>84</v>
      </c>
      <c r="P22" s="114"/>
    </row>
    <row r="23" spans="1:16" s="97" customFormat="1" ht="121.5" customHeight="1">
      <c r="A23" s="113">
        <v>12</v>
      </c>
      <c r="B23" s="113" t="s">
        <v>98</v>
      </c>
      <c r="C23" s="113" t="s">
        <v>58</v>
      </c>
      <c r="D23" s="113" t="s">
        <v>42</v>
      </c>
      <c r="E23" s="114" t="s">
        <v>99</v>
      </c>
      <c r="F23" s="113">
        <v>2019</v>
      </c>
      <c r="G23" s="113">
        <v>1239</v>
      </c>
      <c r="H23" s="121"/>
      <c r="I23" s="116">
        <v>1239</v>
      </c>
      <c r="J23" s="113" t="s">
        <v>28</v>
      </c>
      <c r="K23" s="114" t="s">
        <v>100</v>
      </c>
      <c r="L23" s="113">
        <v>1020</v>
      </c>
      <c r="M23" s="114" t="s">
        <v>88</v>
      </c>
      <c r="N23" s="113" t="s">
        <v>97</v>
      </c>
      <c r="O23" s="113" t="s">
        <v>48</v>
      </c>
      <c r="P23" s="114"/>
    </row>
    <row r="24" spans="1:16" s="99" customFormat="1" ht="24.75" customHeight="1">
      <c r="A24" s="119"/>
      <c r="B24" s="119" t="s">
        <v>101</v>
      </c>
      <c r="C24" s="119"/>
      <c r="D24" s="119"/>
      <c r="E24" s="120"/>
      <c r="F24" s="119"/>
      <c r="G24" s="119">
        <f aca="true" t="shared" si="5" ref="G24:I24">G25+G27</f>
        <v>68067</v>
      </c>
      <c r="H24" s="119">
        <f t="shared" si="5"/>
        <v>4000</v>
      </c>
      <c r="I24" s="134">
        <f t="shared" si="5"/>
        <v>23267</v>
      </c>
      <c r="J24" s="134"/>
      <c r="K24" s="134"/>
      <c r="L24" s="134">
        <f>L25+L27</f>
        <v>19880</v>
      </c>
      <c r="M24" s="120"/>
      <c r="N24" s="119"/>
      <c r="O24" s="119"/>
      <c r="P24" s="120"/>
    </row>
    <row r="25" spans="1:16" s="99" customFormat="1" ht="24.75" customHeight="1">
      <c r="A25" s="119"/>
      <c r="B25" s="119" t="s">
        <v>102</v>
      </c>
      <c r="C25" s="119"/>
      <c r="D25" s="119"/>
      <c r="E25" s="120"/>
      <c r="F25" s="119"/>
      <c r="G25" s="119">
        <f aca="true" t="shared" si="6" ref="G25:I25">SUM(G26)</f>
        <v>30000</v>
      </c>
      <c r="H25" s="119">
        <f t="shared" si="6"/>
        <v>4000</v>
      </c>
      <c r="I25" s="134">
        <f t="shared" si="6"/>
        <v>10000</v>
      </c>
      <c r="J25" s="134"/>
      <c r="K25" s="134"/>
      <c r="L25" s="134">
        <f>SUM(L26)</f>
        <v>5418</v>
      </c>
      <c r="M25" s="120"/>
      <c r="N25" s="119"/>
      <c r="O25" s="119"/>
      <c r="P25" s="120"/>
    </row>
    <row r="26" spans="1:16" s="97" customFormat="1" ht="81.75" customHeight="1">
      <c r="A26" s="116">
        <v>13</v>
      </c>
      <c r="B26" s="116" t="s">
        <v>103</v>
      </c>
      <c r="C26" s="116" t="s">
        <v>58</v>
      </c>
      <c r="D26" s="116" t="s">
        <v>104</v>
      </c>
      <c r="E26" s="117" t="s">
        <v>105</v>
      </c>
      <c r="F26" s="116" t="s">
        <v>44</v>
      </c>
      <c r="G26" s="116">
        <v>30000</v>
      </c>
      <c r="H26" s="116">
        <v>4000</v>
      </c>
      <c r="I26" s="116">
        <v>10000</v>
      </c>
      <c r="J26" s="116" t="s">
        <v>106</v>
      </c>
      <c r="K26" s="117" t="s">
        <v>107</v>
      </c>
      <c r="L26" s="116">
        <v>5418</v>
      </c>
      <c r="M26" s="117" t="s">
        <v>71</v>
      </c>
      <c r="N26" s="116" t="s">
        <v>108</v>
      </c>
      <c r="O26" s="116" t="s">
        <v>109</v>
      </c>
      <c r="P26" s="116"/>
    </row>
    <row r="27" spans="1:214" s="99" customFormat="1" ht="24.75" customHeight="1">
      <c r="A27" s="119"/>
      <c r="B27" s="119" t="s">
        <v>110</v>
      </c>
      <c r="C27" s="119"/>
      <c r="D27" s="119"/>
      <c r="E27" s="120"/>
      <c r="F27" s="119"/>
      <c r="G27" s="119">
        <f>SUM(G28:G33)</f>
        <v>38067</v>
      </c>
      <c r="H27" s="119"/>
      <c r="I27" s="134">
        <f>SUM(I28:I33)</f>
        <v>13267</v>
      </c>
      <c r="J27" s="134"/>
      <c r="K27" s="134"/>
      <c r="L27" s="134">
        <f>SUM(L28:L33)</f>
        <v>14462</v>
      </c>
      <c r="M27" s="120"/>
      <c r="N27" s="119"/>
      <c r="O27" s="119"/>
      <c r="P27" s="12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</row>
    <row r="28" spans="1:16" s="97" customFormat="1" ht="72" customHeight="1">
      <c r="A28" s="113">
        <v>14</v>
      </c>
      <c r="B28" s="113" t="s">
        <v>111</v>
      </c>
      <c r="C28" s="113" t="s">
        <v>58</v>
      </c>
      <c r="D28" s="113" t="s">
        <v>112</v>
      </c>
      <c r="E28" s="114" t="s">
        <v>113</v>
      </c>
      <c r="F28" s="113">
        <v>2019</v>
      </c>
      <c r="G28" s="113">
        <v>2000</v>
      </c>
      <c r="H28" s="115"/>
      <c r="I28" s="116">
        <v>2000</v>
      </c>
      <c r="J28" s="113" t="s">
        <v>28</v>
      </c>
      <c r="K28" s="114" t="s">
        <v>114</v>
      </c>
      <c r="L28" s="113">
        <v>3200</v>
      </c>
      <c r="M28" s="114" t="s">
        <v>71</v>
      </c>
      <c r="N28" s="135" t="s">
        <v>39</v>
      </c>
      <c r="O28" s="135" t="s">
        <v>115</v>
      </c>
      <c r="P28" s="114"/>
    </row>
    <row r="29" spans="1:16" s="97" customFormat="1" ht="36.75" customHeight="1">
      <c r="A29" s="113">
        <v>15</v>
      </c>
      <c r="B29" s="113" t="s">
        <v>116</v>
      </c>
      <c r="C29" s="113" t="s">
        <v>58</v>
      </c>
      <c r="D29" s="113" t="s">
        <v>112</v>
      </c>
      <c r="E29" s="114" t="s">
        <v>117</v>
      </c>
      <c r="F29" s="113">
        <v>2019</v>
      </c>
      <c r="G29" s="113">
        <v>3600</v>
      </c>
      <c r="H29" s="113"/>
      <c r="I29" s="116">
        <v>3600</v>
      </c>
      <c r="J29" s="113" t="s">
        <v>28</v>
      </c>
      <c r="K29" s="114" t="s">
        <v>93</v>
      </c>
      <c r="L29" s="113">
        <v>4962</v>
      </c>
      <c r="M29" s="136" t="s">
        <v>71</v>
      </c>
      <c r="N29" s="135" t="s">
        <v>31</v>
      </c>
      <c r="O29" s="135" t="s">
        <v>115</v>
      </c>
      <c r="P29" s="114"/>
    </row>
    <row r="30" spans="1:16" s="97" customFormat="1" ht="124.5" customHeight="1">
      <c r="A30" s="113">
        <v>16</v>
      </c>
      <c r="B30" s="113" t="s">
        <v>118</v>
      </c>
      <c r="C30" s="113" t="s">
        <v>58</v>
      </c>
      <c r="D30" s="113" t="s">
        <v>104</v>
      </c>
      <c r="E30" s="114" t="s">
        <v>119</v>
      </c>
      <c r="F30" s="113">
        <v>2019</v>
      </c>
      <c r="G30" s="113">
        <v>2200</v>
      </c>
      <c r="H30" s="113"/>
      <c r="I30" s="116">
        <v>2200</v>
      </c>
      <c r="J30" s="113" t="s">
        <v>28</v>
      </c>
      <c r="K30" s="114" t="s">
        <v>93</v>
      </c>
      <c r="L30" s="113">
        <v>2200</v>
      </c>
      <c r="M30" s="114" t="s">
        <v>71</v>
      </c>
      <c r="N30" s="113" t="s">
        <v>31</v>
      </c>
      <c r="O30" s="113" t="s">
        <v>109</v>
      </c>
      <c r="P30" s="137"/>
    </row>
    <row r="31" spans="1:16" s="97" customFormat="1" ht="105.75" customHeight="1">
      <c r="A31" s="113">
        <v>17</v>
      </c>
      <c r="B31" s="116" t="s">
        <v>120</v>
      </c>
      <c r="C31" s="116" t="s">
        <v>58</v>
      </c>
      <c r="D31" s="116" t="s">
        <v>73</v>
      </c>
      <c r="E31" s="117" t="s">
        <v>121</v>
      </c>
      <c r="F31" s="116" t="s">
        <v>122</v>
      </c>
      <c r="G31" s="116">
        <v>26300</v>
      </c>
      <c r="H31" s="116"/>
      <c r="I31" s="116">
        <v>1500</v>
      </c>
      <c r="J31" s="116" t="s">
        <v>123</v>
      </c>
      <c r="K31" s="117" t="s">
        <v>124</v>
      </c>
      <c r="L31" s="116">
        <v>1100</v>
      </c>
      <c r="M31" s="117" t="s">
        <v>125</v>
      </c>
      <c r="N31" s="116" t="s">
        <v>76</v>
      </c>
      <c r="O31" s="116" t="s">
        <v>126</v>
      </c>
      <c r="P31" s="116"/>
    </row>
    <row r="32" spans="1:16" s="97" customFormat="1" ht="54" customHeight="1">
      <c r="A32" s="113">
        <v>18</v>
      </c>
      <c r="B32" s="121" t="s">
        <v>127</v>
      </c>
      <c r="C32" s="113" t="s">
        <v>58</v>
      </c>
      <c r="D32" s="121" t="s">
        <v>112</v>
      </c>
      <c r="E32" s="122" t="s">
        <v>128</v>
      </c>
      <c r="F32" s="123">
        <v>2019</v>
      </c>
      <c r="G32" s="123">
        <v>2882</v>
      </c>
      <c r="H32" s="123"/>
      <c r="I32" s="116">
        <v>2882</v>
      </c>
      <c r="J32" s="113" t="s">
        <v>28</v>
      </c>
      <c r="K32" s="114" t="s">
        <v>93</v>
      </c>
      <c r="L32" s="113">
        <v>2905</v>
      </c>
      <c r="M32" s="114" t="s">
        <v>71</v>
      </c>
      <c r="N32" s="121" t="s">
        <v>31</v>
      </c>
      <c r="O32" s="121" t="s">
        <v>129</v>
      </c>
      <c r="P32" s="137"/>
    </row>
    <row r="33" spans="1:16" s="97" customFormat="1" ht="63" customHeight="1">
      <c r="A33" s="113">
        <v>19</v>
      </c>
      <c r="B33" s="121" t="s">
        <v>130</v>
      </c>
      <c r="C33" s="113" t="s">
        <v>58</v>
      </c>
      <c r="D33" s="121" t="s">
        <v>73</v>
      </c>
      <c r="E33" s="122" t="s">
        <v>131</v>
      </c>
      <c r="F33" s="123">
        <v>2019</v>
      </c>
      <c r="G33" s="123">
        <v>1085</v>
      </c>
      <c r="H33" s="123"/>
      <c r="I33" s="116">
        <v>1085</v>
      </c>
      <c r="J33" s="113" t="s">
        <v>28</v>
      </c>
      <c r="K33" s="117" t="s">
        <v>132</v>
      </c>
      <c r="L33" s="113">
        <v>95</v>
      </c>
      <c r="M33" s="114" t="s">
        <v>133</v>
      </c>
      <c r="N33" s="121" t="s">
        <v>71</v>
      </c>
      <c r="O33" s="121" t="s">
        <v>129</v>
      </c>
      <c r="P33" s="137"/>
    </row>
    <row r="34" spans="1:16" s="99" customFormat="1" ht="30" customHeight="1">
      <c r="A34" s="113"/>
      <c r="B34" s="119" t="s">
        <v>134</v>
      </c>
      <c r="C34" s="119"/>
      <c r="D34" s="119"/>
      <c r="E34" s="120"/>
      <c r="F34" s="119"/>
      <c r="G34" s="119">
        <f aca="true" t="shared" si="7" ref="G34:I34">G35+G40</f>
        <v>154585</v>
      </c>
      <c r="H34" s="119">
        <f t="shared" si="7"/>
        <v>28030</v>
      </c>
      <c r="I34" s="134">
        <f t="shared" si="7"/>
        <v>52491</v>
      </c>
      <c r="J34" s="134"/>
      <c r="K34" s="134"/>
      <c r="L34" s="134">
        <f>L35+L40</f>
        <v>39430</v>
      </c>
      <c r="M34" s="120"/>
      <c r="N34" s="119"/>
      <c r="O34" s="121"/>
      <c r="P34" s="120"/>
    </row>
    <row r="35" spans="1:214" s="99" customFormat="1" ht="30" customHeight="1">
      <c r="A35" s="119"/>
      <c r="B35" s="119" t="s">
        <v>135</v>
      </c>
      <c r="C35" s="119"/>
      <c r="D35" s="119"/>
      <c r="E35" s="120"/>
      <c r="F35" s="119"/>
      <c r="G35" s="119">
        <f aca="true" t="shared" si="8" ref="G35:I35">SUM(G36:G39)</f>
        <v>100771</v>
      </c>
      <c r="H35" s="119">
        <f t="shared" si="8"/>
        <v>28030</v>
      </c>
      <c r="I35" s="134">
        <f t="shared" si="8"/>
        <v>23241</v>
      </c>
      <c r="J35" s="134"/>
      <c r="K35" s="134"/>
      <c r="L35" s="134">
        <f>SUM(L36:L39)</f>
        <v>28638</v>
      </c>
      <c r="M35" s="120"/>
      <c r="N35" s="119"/>
      <c r="O35" s="119"/>
      <c r="P35" s="12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</row>
    <row r="36" spans="1:16" s="97" customFormat="1" ht="102" customHeight="1">
      <c r="A36" s="113">
        <v>20</v>
      </c>
      <c r="B36" s="113" t="s">
        <v>136</v>
      </c>
      <c r="C36" s="113" t="s">
        <v>58</v>
      </c>
      <c r="D36" s="113" t="s">
        <v>73</v>
      </c>
      <c r="E36" s="114" t="s">
        <v>137</v>
      </c>
      <c r="F36" s="113" t="s">
        <v>138</v>
      </c>
      <c r="G36" s="113">
        <v>50000</v>
      </c>
      <c r="H36" s="121">
        <v>26480</v>
      </c>
      <c r="I36" s="116">
        <v>4000</v>
      </c>
      <c r="J36" s="113" t="s">
        <v>139</v>
      </c>
      <c r="K36" s="114" t="s">
        <v>140</v>
      </c>
      <c r="L36" s="113">
        <v>3300</v>
      </c>
      <c r="M36" s="114" t="s">
        <v>141</v>
      </c>
      <c r="N36" s="113" t="s">
        <v>31</v>
      </c>
      <c r="O36" s="113" t="s">
        <v>142</v>
      </c>
      <c r="P36" s="114"/>
    </row>
    <row r="37" spans="1:16" s="97" customFormat="1" ht="66.75" customHeight="1">
      <c r="A37" s="116">
        <v>21</v>
      </c>
      <c r="B37" s="116" t="s">
        <v>143</v>
      </c>
      <c r="C37" s="116" t="s">
        <v>58</v>
      </c>
      <c r="D37" s="116" t="s">
        <v>73</v>
      </c>
      <c r="E37" s="117" t="s">
        <v>144</v>
      </c>
      <c r="F37" s="116" t="s">
        <v>27</v>
      </c>
      <c r="G37" s="116">
        <v>15441</v>
      </c>
      <c r="H37" s="124">
        <v>200</v>
      </c>
      <c r="I37" s="116">
        <v>15241</v>
      </c>
      <c r="J37" s="116" t="s">
        <v>28</v>
      </c>
      <c r="K37" s="117" t="s">
        <v>145</v>
      </c>
      <c r="L37" s="116">
        <v>2900</v>
      </c>
      <c r="M37" s="117" t="s">
        <v>71</v>
      </c>
      <c r="N37" s="116" t="s">
        <v>31</v>
      </c>
      <c r="O37" s="116" t="s">
        <v>146</v>
      </c>
      <c r="P37" s="117"/>
    </row>
    <row r="38" spans="1:16" s="97" customFormat="1" ht="147.75" customHeight="1">
      <c r="A38" s="113">
        <v>22</v>
      </c>
      <c r="B38" s="113" t="s">
        <v>147</v>
      </c>
      <c r="C38" s="113" t="s">
        <v>148</v>
      </c>
      <c r="D38" s="113" t="s">
        <v>149</v>
      </c>
      <c r="E38" s="114" t="s">
        <v>150</v>
      </c>
      <c r="F38" s="113" t="s">
        <v>44</v>
      </c>
      <c r="G38" s="113">
        <v>30330</v>
      </c>
      <c r="H38" s="121">
        <v>850</v>
      </c>
      <c r="I38" s="116">
        <v>1000</v>
      </c>
      <c r="J38" s="113" t="s">
        <v>151</v>
      </c>
      <c r="K38" s="114" t="s">
        <v>152</v>
      </c>
      <c r="L38" s="113">
        <v>21500</v>
      </c>
      <c r="M38" s="114" t="s">
        <v>153</v>
      </c>
      <c r="N38" s="113" t="s">
        <v>31</v>
      </c>
      <c r="O38" s="113" t="s">
        <v>142</v>
      </c>
      <c r="P38" s="114"/>
    </row>
    <row r="39" spans="1:16" s="97" customFormat="1" ht="93.75" customHeight="1">
      <c r="A39" s="113">
        <v>23</v>
      </c>
      <c r="B39" s="116" t="s">
        <v>154</v>
      </c>
      <c r="C39" s="116" t="s">
        <v>58</v>
      </c>
      <c r="D39" s="116" t="s">
        <v>155</v>
      </c>
      <c r="E39" s="117" t="s">
        <v>156</v>
      </c>
      <c r="F39" s="116" t="s">
        <v>44</v>
      </c>
      <c r="G39" s="116">
        <v>5000</v>
      </c>
      <c r="H39" s="124">
        <v>500</v>
      </c>
      <c r="I39" s="116">
        <v>3000</v>
      </c>
      <c r="J39" s="116" t="s">
        <v>157</v>
      </c>
      <c r="K39" s="117" t="s">
        <v>158</v>
      </c>
      <c r="L39" s="116">
        <v>938</v>
      </c>
      <c r="M39" s="117" t="s">
        <v>159</v>
      </c>
      <c r="N39" s="116" t="s">
        <v>97</v>
      </c>
      <c r="O39" s="116" t="s">
        <v>160</v>
      </c>
      <c r="P39" s="117"/>
    </row>
    <row r="40" spans="1:16" s="100" customFormat="1" ht="27.75" customHeight="1">
      <c r="A40" s="113"/>
      <c r="B40" s="119" t="s">
        <v>161</v>
      </c>
      <c r="C40" s="119"/>
      <c r="D40" s="119"/>
      <c r="E40" s="120"/>
      <c r="F40" s="119"/>
      <c r="G40" s="119">
        <f>G41+G42+G43+G44+G45+G46+G47+G48+G49+G50+G51+G52+G53+G54+G55</f>
        <v>53814</v>
      </c>
      <c r="H40" s="119"/>
      <c r="I40" s="134">
        <f>I41+I42+I43+I44+I45+I46+I47+I48+I49+I50+I51+I52+I53+I54+I55</f>
        <v>29250</v>
      </c>
      <c r="J40" s="134"/>
      <c r="K40" s="134"/>
      <c r="L40" s="134">
        <f>L41+L42+L43+L44+L45+L46+L47+L48+L49+L50+L51+L52+L53+L54+L55</f>
        <v>10792</v>
      </c>
      <c r="M40" s="120"/>
      <c r="N40" s="119"/>
      <c r="O40" s="119"/>
      <c r="P40" s="120"/>
    </row>
    <row r="41" spans="1:16" s="97" customFormat="1" ht="45.75" customHeight="1">
      <c r="A41" s="113">
        <v>24</v>
      </c>
      <c r="B41" s="113" t="s">
        <v>162</v>
      </c>
      <c r="C41" s="113" t="s">
        <v>58</v>
      </c>
      <c r="D41" s="113" t="s">
        <v>163</v>
      </c>
      <c r="E41" s="114" t="s">
        <v>164</v>
      </c>
      <c r="F41" s="113" t="s">
        <v>68</v>
      </c>
      <c r="G41" s="113">
        <v>1558</v>
      </c>
      <c r="H41" s="113"/>
      <c r="I41" s="113">
        <v>704</v>
      </c>
      <c r="J41" s="113" t="s">
        <v>165</v>
      </c>
      <c r="K41" s="114" t="s">
        <v>166</v>
      </c>
      <c r="L41" s="113">
        <v>225</v>
      </c>
      <c r="M41" s="114" t="s">
        <v>167</v>
      </c>
      <c r="N41" s="113" t="s">
        <v>39</v>
      </c>
      <c r="O41" s="113" t="s">
        <v>168</v>
      </c>
      <c r="P41" s="114"/>
    </row>
    <row r="42" spans="1:16" s="97" customFormat="1" ht="48.75" customHeight="1">
      <c r="A42" s="113">
        <v>25</v>
      </c>
      <c r="B42" s="113" t="s">
        <v>169</v>
      </c>
      <c r="C42" s="113" t="s">
        <v>58</v>
      </c>
      <c r="D42" s="113" t="s">
        <v>163</v>
      </c>
      <c r="E42" s="114" t="s">
        <v>170</v>
      </c>
      <c r="F42" s="113">
        <v>2019</v>
      </c>
      <c r="G42" s="113">
        <v>1540</v>
      </c>
      <c r="H42" s="113"/>
      <c r="I42" s="113">
        <v>1540</v>
      </c>
      <c r="J42" s="113" t="s">
        <v>28</v>
      </c>
      <c r="K42" s="114" t="s">
        <v>171</v>
      </c>
      <c r="L42" s="113">
        <v>167</v>
      </c>
      <c r="M42" s="114" t="s">
        <v>71</v>
      </c>
      <c r="N42" s="113" t="s">
        <v>71</v>
      </c>
      <c r="O42" s="113" t="s">
        <v>146</v>
      </c>
      <c r="P42" s="114"/>
    </row>
    <row r="43" spans="1:16" s="97" customFormat="1" ht="69.75" customHeight="1">
      <c r="A43" s="113">
        <v>26</v>
      </c>
      <c r="B43" s="113" t="s">
        <v>172</v>
      </c>
      <c r="C43" s="113" t="s">
        <v>58</v>
      </c>
      <c r="D43" s="113" t="s">
        <v>42</v>
      </c>
      <c r="E43" s="114" t="s">
        <v>173</v>
      </c>
      <c r="F43" s="113" t="s">
        <v>68</v>
      </c>
      <c r="G43" s="113">
        <v>3860</v>
      </c>
      <c r="H43" s="113"/>
      <c r="I43" s="113">
        <v>3000</v>
      </c>
      <c r="J43" s="113" t="s">
        <v>165</v>
      </c>
      <c r="K43" s="114" t="s">
        <v>174</v>
      </c>
      <c r="L43" s="113">
        <v>600</v>
      </c>
      <c r="M43" s="114" t="s">
        <v>71</v>
      </c>
      <c r="N43" s="113" t="s">
        <v>175</v>
      </c>
      <c r="O43" s="113" t="s">
        <v>176</v>
      </c>
      <c r="P43" s="114"/>
    </row>
    <row r="44" spans="1:16" s="97" customFormat="1" ht="69" customHeight="1">
      <c r="A44" s="113">
        <v>27</v>
      </c>
      <c r="B44" s="113" t="s">
        <v>177</v>
      </c>
      <c r="C44" s="113" t="s">
        <v>58</v>
      </c>
      <c r="D44" s="113" t="s">
        <v>42</v>
      </c>
      <c r="E44" s="114" t="s">
        <v>178</v>
      </c>
      <c r="F44" s="113">
        <v>2019</v>
      </c>
      <c r="G44" s="113">
        <v>700</v>
      </c>
      <c r="H44" s="113"/>
      <c r="I44" s="113">
        <v>700</v>
      </c>
      <c r="J44" s="113" t="s">
        <v>28</v>
      </c>
      <c r="K44" s="114" t="s">
        <v>174</v>
      </c>
      <c r="L44" s="113">
        <v>90</v>
      </c>
      <c r="M44" s="114" t="s">
        <v>71</v>
      </c>
      <c r="N44" s="113" t="s">
        <v>175</v>
      </c>
      <c r="O44" s="113" t="s">
        <v>176</v>
      </c>
      <c r="P44" s="114"/>
    </row>
    <row r="45" spans="1:16" s="97" customFormat="1" ht="156" customHeight="1">
      <c r="A45" s="113">
        <v>28</v>
      </c>
      <c r="B45" s="113" t="s">
        <v>179</v>
      </c>
      <c r="C45" s="113" t="s">
        <v>58</v>
      </c>
      <c r="D45" s="113" t="s">
        <v>73</v>
      </c>
      <c r="E45" s="114" t="s">
        <v>180</v>
      </c>
      <c r="F45" s="113">
        <v>2019</v>
      </c>
      <c r="G45" s="113">
        <v>2620</v>
      </c>
      <c r="H45" s="113"/>
      <c r="I45" s="113">
        <v>2620</v>
      </c>
      <c r="J45" s="113" t="s">
        <v>28</v>
      </c>
      <c r="K45" s="114" t="s">
        <v>181</v>
      </c>
      <c r="L45" s="113">
        <v>950</v>
      </c>
      <c r="M45" s="114" t="s">
        <v>182</v>
      </c>
      <c r="N45" s="113" t="s">
        <v>108</v>
      </c>
      <c r="O45" s="113" t="s">
        <v>183</v>
      </c>
      <c r="P45" s="114"/>
    </row>
    <row r="46" spans="1:16" s="97" customFormat="1" ht="46.5" customHeight="1">
      <c r="A46" s="113">
        <v>29</v>
      </c>
      <c r="B46" s="113" t="s">
        <v>184</v>
      </c>
      <c r="C46" s="113" t="s">
        <v>58</v>
      </c>
      <c r="D46" s="113" t="s">
        <v>73</v>
      </c>
      <c r="E46" s="114" t="s">
        <v>185</v>
      </c>
      <c r="F46" s="113">
        <v>2019</v>
      </c>
      <c r="G46" s="113">
        <v>1000</v>
      </c>
      <c r="H46" s="113"/>
      <c r="I46" s="116">
        <v>1000</v>
      </c>
      <c r="J46" s="113" t="s">
        <v>186</v>
      </c>
      <c r="K46" s="114" t="s">
        <v>187</v>
      </c>
      <c r="L46" s="113">
        <v>150</v>
      </c>
      <c r="M46" s="114" t="s">
        <v>71</v>
      </c>
      <c r="N46" s="113" t="s">
        <v>188</v>
      </c>
      <c r="O46" s="113" t="s">
        <v>56</v>
      </c>
      <c r="P46" s="114"/>
    </row>
    <row r="47" spans="1:16" s="97" customFormat="1" ht="54" customHeight="1">
      <c r="A47" s="113">
        <v>30</v>
      </c>
      <c r="B47" s="113" t="s">
        <v>189</v>
      </c>
      <c r="C47" s="113" t="s">
        <v>190</v>
      </c>
      <c r="D47" s="113" t="s">
        <v>42</v>
      </c>
      <c r="E47" s="114" t="s">
        <v>191</v>
      </c>
      <c r="F47" s="113" t="s">
        <v>68</v>
      </c>
      <c r="G47" s="113">
        <v>2000</v>
      </c>
      <c r="H47" s="113"/>
      <c r="I47" s="116">
        <v>1500</v>
      </c>
      <c r="J47" s="113" t="s">
        <v>165</v>
      </c>
      <c r="K47" s="114" t="s">
        <v>192</v>
      </c>
      <c r="L47" s="113">
        <v>170</v>
      </c>
      <c r="M47" s="114" t="s">
        <v>71</v>
      </c>
      <c r="N47" s="113" t="s">
        <v>71</v>
      </c>
      <c r="O47" s="113" t="s">
        <v>48</v>
      </c>
      <c r="P47" s="114"/>
    </row>
    <row r="48" spans="1:16" s="97" customFormat="1" ht="64.5" customHeight="1">
      <c r="A48" s="113">
        <v>31</v>
      </c>
      <c r="B48" s="113" t="s">
        <v>193</v>
      </c>
      <c r="C48" s="113" t="s">
        <v>58</v>
      </c>
      <c r="D48" s="113" t="s">
        <v>73</v>
      </c>
      <c r="E48" s="114" t="s">
        <v>194</v>
      </c>
      <c r="F48" s="113">
        <v>2019</v>
      </c>
      <c r="G48" s="113">
        <v>2000</v>
      </c>
      <c r="H48" s="113"/>
      <c r="I48" s="113">
        <v>2000</v>
      </c>
      <c r="J48" s="113" t="s">
        <v>28</v>
      </c>
      <c r="K48" s="114" t="s">
        <v>195</v>
      </c>
      <c r="L48" s="113">
        <v>300</v>
      </c>
      <c r="M48" s="114" t="s">
        <v>88</v>
      </c>
      <c r="N48" s="135" t="s">
        <v>71</v>
      </c>
      <c r="O48" s="113" t="s">
        <v>196</v>
      </c>
      <c r="P48" s="114"/>
    </row>
    <row r="49" spans="1:16" s="97" customFormat="1" ht="67.5" customHeight="1">
      <c r="A49" s="113">
        <v>32</v>
      </c>
      <c r="B49" s="113" t="s">
        <v>197</v>
      </c>
      <c r="C49" s="113" t="s">
        <v>58</v>
      </c>
      <c r="D49" s="113" t="s">
        <v>198</v>
      </c>
      <c r="E49" s="114" t="s">
        <v>199</v>
      </c>
      <c r="F49" s="113">
        <v>2019</v>
      </c>
      <c r="G49" s="113">
        <v>1000</v>
      </c>
      <c r="H49" s="113"/>
      <c r="I49" s="116">
        <v>1000</v>
      </c>
      <c r="J49" s="113" t="s">
        <v>28</v>
      </c>
      <c r="K49" s="114" t="s">
        <v>200</v>
      </c>
      <c r="L49" s="113"/>
      <c r="M49" s="114" t="s">
        <v>88</v>
      </c>
      <c r="N49" s="115" t="s">
        <v>71</v>
      </c>
      <c r="O49" s="113" t="s">
        <v>142</v>
      </c>
      <c r="P49" s="114"/>
    </row>
    <row r="50" spans="1:16" s="97" customFormat="1" ht="60" customHeight="1">
      <c r="A50" s="113">
        <v>33</v>
      </c>
      <c r="B50" s="113" t="s">
        <v>201</v>
      </c>
      <c r="C50" s="113" t="s">
        <v>58</v>
      </c>
      <c r="D50" s="113" t="s">
        <v>73</v>
      </c>
      <c r="E50" s="114" t="s">
        <v>202</v>
      </c>
      <c r="F50" s="113">
        <v>2019</v>
      </c>
      <c r="G50" s="113">
        <v>1036</v>
      </c>
      <c r="H50" s="113"/>
      <c r="I50" s="116">
        <v>1036</v>
      </c>
      <c r="J50" s="113" t="s">
        <v>28</v>
      </c>
      <c r="K50" s="114" t="s">
        <v>203</v>
      </c>
      <c r="L50" s="113">
        <v>1300</v>
      </c>
      <c r="M50" s="114" t="s">
        <v>71</v>
      </c>
      <c r="N50" s="113" t="s">
        <v>76</v>
      </c>
      <c r="O50" s="113" t="s">
        <v>204</v>
      </c>
      <c r="P50" s="114"/>
    </row>
    <row r="51" spans="1:16" s="97" customFormat="1" ht="49.5" customHeight="1">
      <c r="A51" s="113">
        <v>34</v>
      </c>
      <c r="B51" s="113" t="s">
        <v>205</v>
      </c>
      <c r="C51" s="113" t="s">
        <v>58</v>
      </c>
      <c r="D51" s="113" t="s">
        <v>206</v>
      </c>
      <c r="E51" s="114" t="s">
        <v>207</v>
      </c>
      <c r="F51" s="113">
        <v>2019</v>
      </c>
      <c r="G51" s="113">
        <v>5800</v>
      </c>
      <c r="H51" s="113"/>
      <c r="I51" s="116">
        <v>5800</v>
      </c>
      <c r="J51" s="113" t="s">
        <v>28</v>
      </c>
      <c r="K51" s="114" t="s">
        <v>208</v>
      </c>
      <c r="L51" s="113"/>
      <c r="M51" s="114" t="s">
        <v>88</v>
      </c>
      <c r="N51" s="113" t="s">
        <v>71</v>
      </c>
      <c r="O51" s="113" t="s">
        <v>32</v>
      </c>
      <c r="P51" s="114"/>
    </row>
    <row r="52" spans="1:16" s="97" customFormat="1" ht="54" customHeight="1">
      <c r="A52" s="113">
        <v>35</v>
      </c>
      <c r="B52" s="113" t="s">
        <v>209</v>
      </c>
      <c r="C52" s="113" t="s">
        <v>58</v>
      </c>
      <c r="D52" s="113" t="s">
        <v>42</v>
      </c>
      <c r="E52" s="114" t="s">
        <v>210</v>
      </c>
      <c r="F52" s="113" t="s">
        <v>68</v>
      </c>
      <c r="G52" s="113">
        <v>12000</v>
      </c>
      <c r="H52" s="113"/>
      <c r="I52" s="116">
        <v>6000</v>
      </c>
      <c r="J52" s="113" t="s">
        <v>165</v>
      </c>
      <c r="K52" s="114" t="s">
        <v>211</v>
      </c>
      <c r="L52" s="113">
        <v>5000</v>
      </c>
      <c r="M52" s="114" t="s">
        <v>212</v>
      </c>
      <c r="N52" s="113" t="s">
        <v>108</v>
      </c>
      <c r="O52" s="113" t="s">
        <v>48</v>
      </c>
      <c r="P52" s="114"/>
    </row>
    <row r="53" spans="1:16" s="101" customFormat="1" ht="99" customHeight="1">
      <c r="A53" s="113">
        <v>36</v>
      </c>
      <c r="B53" s="124" t="s">
        <v>213</v>
      </c>
      <c r="C53" s="124" t="s">
        <v>58</v>
      </c>
      <c r="D53" s="124" t="s">
        <v>214</v>
      </c>
      <c r="E53" s="125" t="s">
        <v>215</v>
      </c>
      <c r="F53" s="124" t="s">
        <v>68</v>
      </c>
      <c r="G53" s="124">
        <v>1500</v>
      </c>
      <c r="H53" s="124"/>
      <c r="I53" s="124">
        <v>750</v>
      </c>
      <c r="J53" s="125" t="s">
        <v>216</v>
      </c>
      <c r="K53" s="138" t="s">
        <v>217</v>
      </c>
      <c r="L53" s="124">
        <v>890</v>
      </c>
      <c r="M53" s="139" t="s">
        <v>71</v>
      </c>
      <c r="N53" s="140" t="s">
        <v>97</v>
      </c>
      <c r="O53" s="124" t="s">
        <v>218</v>
      </c>
      <c r="P53" s="124"/>
    </row>
    <row r="54" spans="1:16" s="97" customFormat="1" ht="63" customHeight="1">
      <c r="A54" s="113">
        <v>37</v>
      </c>
      <c r="B54" s="116" t="s">
        <v>219</v>
      </c>
      <c r="C54" s="116" t="s">
        <v>58</v>
      </c>
      <c r="D54" s="116" t="s">
        <v>73</v>
      </c>
      <c r="E54" s="117" t="s">
        <v>220</v>
      </c>
      <c r="F54" s="116" t="s">
        <v>68</v>
      </c>
      <c r="G54" s="116">
        <v>2200</v>
      </c>
      <c r="H54" s="116"/>
      <c r="I54" s="116">
        <v>1100</v>
      </c>
      <c r="J54" s="116" t="s">
        <v>221</v>
      </c>
      <c r="K54" s="117" t="s">
        <v>222</v>
      </c>
      <c r="L54" s="116">
        <v>950</v>
      </c>
      <c r="M54" s="117" t="s">
        <v>223</v>
      </c>
      <c r="N54" s="116" t="s">
        <v>76</v>
      </c>
      <c r="O54" s="116" t="s">
        <v>196</v>
      </c>
      <c r="P54" s="116"/>
    </row>
    <row r="55" spans="1:16" s="97" customFormat="1" ht="63.75" customHeight="1">
      <c r="A55" s="113">
        <v>38</v>
      </c>
      <c r="B55" s="116" t="s">
        <v>224</v>
      </c>
      <c r="C55" s="116" t="s">
        <v>58</v>
      </c>
      <c r="D55" s="116" t="s">
        <v>42</v>
      </c>
      <c r="E55" s="117" t="s">
        <v>225</v>
      </c>
      <c r="F55" s="116" t="s">
        <v>68</v>
      </c>
      <c r="G55" s="116">
        <v>15000</v>
      </c>
      <c r="H55" s="116"/>
      <c r="I55" s="116">
        <v>500</v>
      </c>
      <c r="J55" s="116" t="s">
        <v>226</v>
      </c>
      <c r="K55" s="117" t="s">
        <v>195</v>
      </c>
      <c r="L55" s="116"/>
      <c r="M55" s="114" t="s">
        <v>88</v>
      </c>
      <c r="N55" s="116" t="s">
        <v>71</v>
      </c>
      <c r="O55" s="116" t="s">
        <v>48</v>
      </c>
      <c r="P55" s="116"/>
    </row>
    <row r="56" spans="1:16" s="102" customFormat="1" ht="11.25">
      <c r="A56" s="103"/>
      <c r="B56" s="103"/>
      <c r="C56" s="103"/>
      <c r="D56" s="103"/>
      <c r="E56" s="104"/>
      <c r="F56" s="103"/>
      <c r="G56" s="103"/>
      <c r="H56" s="103"/>
      <c r="I56" s="105"/>
      <c r="J56" s="103"/>
      <c r="K56" s="104"/>
      <c r="L56" s="103"/>
      <c r="M56" s="104"/>
      <c r="N56" s="103"/>
      <c r="O56" s="103"/>
      <c r="P56" s="104"/>
    </row>
    <row r="57" spans="1:16" s="102" customFormat="1" ht="11.25">
      <c r="A57" s="103"/>
      <c r="B57" s="103"/>
      <c r="C57" s="103"/>
      <c r="D57" s="103"/>
      <c r="E57" s="104"/>
      <c r="F57" s="103"/>
      <c r="G57" s="103"/>
      <c r="H57" s="103"/>
      <c r="I57" s="105"/>
      <c r="J57" s="103"/>
      <c r="K57" s="104"/>
      <c r="L57" s="103"/>
      <c r="M57" s="104"/>
      <c r="N57" s="103"/>
      <c r="O57" s="103"/>
      <c r="P57" s="104"/>
    </row>
    <row r="58" spans="1:16" s="102" customFormat="1" ht="11.25">
      <c r="A58" s="103"/>
      <c r="B58" s="103"/>
      <c r="C58" s="103"/>
      <c r="D58" s="103"/>
      <c r="E58" s="104"/>
      <c r="F58" s="103"/>
      <c r="G58" s="103"/>
      <c r="H58" s="103"/>
      <c r="I58" s="105"/>
      <c r="J58" s="103"/>
      <c r="K58" s="104"/>
      <c r="L58" s="103"/>
      <c r="M58" s="104"/>
      <c r="N58" s="103"/>
      <c r="O58" s="103"/>
      <c r="P58" s="104"/>
    </row>
    <row r="59" spans="1:16" s="102" customFormat="1" ht="11.25">
      <c r="A59" s="103"/>
      <c r="B59" s="103"/>
      <c r="C59" s="103"/>
      <c r="D59" s="103"/>
      <c r="E59" s="104"/>
      <c r="F59" s="103"/>
      <c r="G59" s="103"/>
      <c r="H59" s="103"/>
      <c r="I59" s="105"/>
      <c r="J59" s="103"/>
      <c r="K59" s="104"/>
      <c r="L59" s="103"/>
      <c r="M59" s="104"/>
      <c r="N59" s="103"/>
      <c r="O59" s="103"/>
      <c r="P59" s="104"/>
    </row>
    <row r="60" spans="1:16" s="102" customFormat="1" ht="11.25">
      <c r="A60" s="103"/>
      <c r="B60" s="103"/>
      <c r="C60" s="103"/>
      <c r="D60" s="103"/>
      <c r="E60" s="104"/>
      <c r="F60" s="103"/>
      <c r="G60" s="103"/>
      <c r="H60" s="103"/>
      <c r="I60" s="105"/>
      <c r="J60" s="103"/>
      <c r="K60" s="104"/>
      <c r="L60" s="103"/>
      <c r="M60" s="104"/>
      <c r="N60" s="103"/>
      <c r="O60" s="103"/>
      <c r="P60" s="104"/>
    </row>
    <row r="61" spans="1:16" s="102" customFormat="1" ht="11.25">
      <c r="A61" s="103"/>
      <c r="B61" s="103"/>
      <c r="C61" s="103"/>
      <c r="D61" s="103"/>
      <c r="E61" s="104"/>
      <c r="F61" s="103"/>
      <c r="G61" s="103"/>
      <c r="H61" s="103"/>
      <c r="I61" s="105"/>
      <c r="J61" s="103"/>
      <c r="K61" s="104"/>
      <c r="L61" s="103"/>
      <c r="M61" s="104"/>
      <c r="N61" s="103"/>
      <c r="O61" s="103"/>
      <c r="P61" s="104"/>
    </row>
    <row r="62" spans="1:16" s="102" customFormat="1" ht="11.25">
      <c r="A62" s="103"/>
      <c r="B62" s="103"/>
      <c r="C62" s="103"/>
      <c r="D62" s="103"/>
      <c r="E62" s="104"/>
      <c r="F62" s="103"/>
      <c r="G62" s="103"/>
      <c r="H62" s="103"/>
      <c r="I62" s="105"/>
      <c r="J62" s="103"/>
      <c r="K62" s="104"/>
      <c r="L62" s="103"/>
      <c r="M62" s="104"/>
      <c r="N62" s="103"/>
      <c r="O62" s="103"/>
      <c r="P62" s="104"/>
    </row>
    <row r="63" spans="1:16" s="102" customFormat="1" ht="11.25">
      <c r="A63" s="103"/>
      <c r="B63" s="103"/>
      <c r="C63" s="103"/>
      <c r="D63" s="103"/>
      <c r="E63" s="104"/>
      <c r="F63" s="103"/>
      <c r="G63" s="103"/>
      <c r="H63" s="103"/>
      <c r="I63" s="105"/>
      <c r="J63" s="103"/>
      <c r="K63" s="104"/>
      <c r="L63" s="103"/>
      <c r="M63" s="104"/>
      <c r="N63" s="103"/>
      <c r="O63" s="103"/>
      <c r="P63" s="104"/>
    </row>
    <row r="64" spans="1:16" s="102" customFormat="1" ht="11.25">
      <c r="A64" s="103"/>
      <c r="B64" s="103"/>
      <c r="C64" s="103"/>
      <c r="D64" s="103"/>
      <c r="E64" s="104"/>
      <c r="F64" s="103"/>
      <c r="G64" s="103"/>
      <c r="H64" s="103"/>
      <c r="I64" s="105"/>
      <c r="J64" s="103"/>
      <c r="K64" s="104"/>
      <c r="L64" s="103"/>
      <c r="M64" s="104"/>
      <c r="N64" s="103"/>
      <c r="O64" s="103"/>
      <c r="P64" s="104"/>
    </row>
    <row r="65" spans="1:16" s="102" customFormat="1" ht="11.25">
      <c r="A65" s="103"/>
      <c r="B65" s="103"/>
      <c r="C65" s="103"/>
      <c r="D65" s="103"/>
      <c r="E65" s="104"/>
      <c r="F65" s="103"/>
      <c r="G65" s="103"/>
      <c r="H65" s="103"/>
      <c r="I65" s="105"/>
      <c r="J65" s="103"/>
      <c r="K65" s="104"/>
      <c r="L65" s="103"/>
      <c r="M65" s="104"/>
      <c r="N65" s="103"/>
      <c r="O65" s="103"/>
      <c r="P65" s="104"/>
    </row>
    <row r="66" spans="1:16" s="102" customFormat="1" ht="11.25">
      <c r="A66" s="103"/>
      <c r="B66" s="103"/>
      <c r="C66" s="103"/>
      <c r="D66" s="103"/>
      <c r="E66" s="104"/>
      <c r="F66" s="103"/>
      <c r="G66" s="103"/>
      <c r="H66" s="103"/>
      <c r="I66" s="105"/>
      <c r="J66" s="103"/>
      <c r="K66" s="104"/>
      <c r="L66" s="103"/>
      <c r="M66" s="104"/>
      <c r="N66" s="103"/>
      <c r="O66" s="103"/>
      <c r="P66" s="104"/>
    </row>
    <row r="67" spans="1:16" s="102" customFormat="1" ht="11.25">
      <c r="A67" s="103"/>
      <c r="B67" s="103"/>
      <c r="C67" s="103"/>
      <c r="D67" s="103"/>
      <c r="E67" s="104"/>
      <c r="F67" s="103"/>
      <c r="G67" s="103"/>
      <c r="H67" s="103"/>
      <c r="I67" s="105"/>
      <c r="J67" s="103"/>
      <c r="K67" s="104"/>
      <c r="L67" s="103"/>
      <c r="M67" s="104"/>
      <c r="N67" s="103"/>
      <c r="O67" s="103"/>
      <c r="P67" s="104"/>
    </row>
    <row r="68" spans="1:16" s="102" customFormat="1" ht="11.25">
      <c r="A68" s="103"/>
      <c r="B68" s="103"/>
      <c r="C68" s="103"/>
      <c r="D68" s="103"/>
      <c r="E68" s="104"/>
      <c r="F68" s="103"/>
      <c r="G68" s="103"/>
      <c r="H68" s="103"/>
      <c r="I68" s="105"/>
      <c r="J68" s="103"/>
      <c r="K68" s="104"/>
      <c r="L68" s="103"/>
      <c r="M68" s="104"/>
      <c r="N68" s="103"/>
      <c r="O68" s="103"/>
      <c r="P68" s="104"/>
    </row>
    <row r="69" spans="1:16" s="102" customFormat="1" ht="11.25">
      <c r="A69" s="103"/>
      <c r="B69" s="103"/>
      <c r="C69" s="103"/>
      <c r="D69" s="103"/>
      <c r="E69" s="104"/>
      <c r="F69" s="103"/>
      <c r="G69" s="103"/>
      <c r="H69" s="103"/>
      <c r="I69" s="105"/>
      <c r="J69" s="103"/>
      <c r="K69" s="104"/>
      <c r="L69" s="103"/>
      <c r="M69" s="104"/>
      <c r="N69" s="103"/>
      <c r="O69" s="103"/>
      <c r="P69" s="104"/>
    </row>
    <row r="70" spans="1:16" s="102" customFormat="1" ht="11.25">
      <c r="A70" s="103"/>
      <c r="B70" s="103"/>
      <c r="C70" s="103"/>
      <c r="D70" s="103"/>
      <c r="E70" s="104"/>
      <c r="F70" s="103"/>
      <c r="G70" s="103"/>
      <c r="H70" s="103"/>
      <c r="I70" s="105"/>
      <c r="J70" s="103"/>
      <c r="K70" s="104"/>
      <c r="L70" s="103"/>
      <c r="M70" s="104"/>
      <c r="N70" s="103"/>
      <c r="O70" s="103"/>
      <c r="P70" s="104"/>
    </row>
    <row r="71" spans="1:16" s="102" customFormat="1" ht="11.25">
      <c r="A71" s="103"/>
      <c r="B71" s="103"/>
      <c r="C71" s="103"/>
      <c r="D71" s="103"/>
      <c r="E71" s="104"/>
      <c r="F71" s="103"/>
      <c r="G71" s="103"/>
      <c r="H71" s="103"/>
      <c r="I71" s="105"/>
      <c r="J71" s="103"/>
      <c r="K71" s="104"/>
      <c r="L71" s="103"/>
      <c r="M71" s="104"/>
      <c r="N71" s="103"/>
      <c r="O71" s="103"/>
      <c r="P71" s="104"/>
    </row>
    <row r="72" spans="1:16" s="102" customFormat="1" ht="11.25">
      <c r="A72" s="103"/>
      <c r="B72" s="103"/>
      <c r="C72" s="103"/>
      <c r="D72" s="103"/>
      <c r="E72" s="104"/>
      <c r="F72" s="103"/>
      <c r="G72" s="103"/>
      <c r="H72" s="103"/>
      <c r="I72" s="105"/>
      <c r="J72" s="103"/>
      <c r="K72" s="104"/>
      <c r="L72" s="103"/>
      <c r="M72" s="104"/>
      <c r="N72" s="103"/>
      <c r="O72" s="103"/>
      <c r="P72" s="104"/>
    </row>
    <row r="73" spans="1:16" s="102" customFormat="1" ht="11.25">
      <c r="A73" s="103"/>
      <c r="B73" s="103"/>
      <c r="C73" s="103"/>
      <c r="D73" s="103"/>
      <c r="E73" s="104"/>
      <c r="F73" s="103"/>
      <c r="G73" s="103"/>
      <c r="H73" s="103"/>
      <c r="I73" s="105"/>
      <c r="J73" s="103"/>
      <c r="K73" s="104"/>
      <c r="L73" s="103"/>
      <c r="M73" s="104"/>
      <c r="N73" s="103"/>
      <c r="O73" s="103"/>
      <c r="P73" s="104"/>
    </row>
    <row r="74" spans="1:16" s="102" customFormat="1" ht="11.25">
      <c r="A74" s="103"/>
      <c r="B74" s="103"/>
      <c r="C74" s="103"/>
      <c r="D74" s="103"/>
      <c r="E74" s="104"/>
      <c r="F74" s="103"/>
      <c r="G74" s="103"/>
      <c r="H74" s="103"/>
      <c r="I74" s="105"/>
      <c r="J74" s="103"/>
      <c r="K74" s="104"/>
      <c r="L74" s="103"/>
      <c r="M74" s="104"/>
      <c r="N74" s="103"/>
      <c r="O74" s="103"/>
      <c r="P74" s="104"/>
    </row>
    <row r="75" spans="1:16" s="102" customFormat="1" ht="11.25">
      <c r="A75" s="103"/>
      <c r="B75" s="103"/>
      <c r="C75" s="103"/>
      <c r="D75" s="103"/>
      <c r="E75" s="104"/>
      <c r="F75" s="103"/>
      <c r="G75" s="103"/>
      <c r="H75" s="103"/>
      <c r="I75" s="105"/>
      <c r="J75" s="103"/>
      <c r="K75" s="104"/>
      <c r="L75" s="103"/>
      <c r="M75" s="104"/>
      <c r="N75" s="103"/>
      <c r="O75" s="103"/>
      <c r="P75" s="104"/>
    </row>
    <row r="76" spans="1:16" s="102" customFormat="1" ht="11.25">
      <c r="A76" s="103"/>
      <c r="B76" s="103"/>
      <c r="C76" s="103"/>
      <c r="D76" s="103"/>
      <c r="E76" s="104"/>
      <c r="F76" s="103"/>
      <c r="G76" s="103"/>
      <c r="H76" s="103"/>
      <c r="I76" s="105"/>
      <c r="J76" s="103"/>
      <c r="K76" s="104"/>
      <c r="L76" s="103"/>
      <c r="M76" s="104"/>
      <c r="N76" s="103"/>
      <c r="O76" s="103"/>
      <c r="P76" s="104"/>
    </row>
    <row r="77" spans="1:16" s="102" customFormat="1" ht="11.25">
      <c r="A77" s="103"/>
      <c r="B77" s="103"/>
      <c r="C77" s="103"/>
      <c r="D77" s="103"/>
      <c r="E77" s="104"/>
      <c r="F77" s="103"/>
      <c r="G77" s="103"/>
      <c r="H77" s="103"/>
      <c r="I77" s="105"/>
      <c r="J77" s="103"/>
      <c r="K77" s="104"/>
      <c r="L77" s="103"/>
      <c r="M77" s="104"/>
      <c r="N77" s="103"/>
      <c r="O77" s="103"/>
      <c r="P77" s="104"/>
    </row>
    <row r="78" spans="1:16" s="102" customFormat="1" ht="11.25">
      <c r="A78" s="103"/>
      <c r="B78" s="103"/>
      <c r="C78" s="103"/>
      <c r="D78" s="103"/>
      <c r="E78" s="104"/>
      <c r="F78" s="103"/>
      <c r="G78" s="103"/>
      <c r="H78" s="103"/>
      <c r="I78" s="105"/>
      <c r="J78" s="103"/>
      <c r="K78" s="104"/>
      <c r="L78" s="103"/>
      <c r="M78" s="104"/>
      <c r="N78" s="103"/>
      <c r="O78" s="103"/>
      <c r="P78" s="104"/>
    </row>
    <row r="79" spans="1:16" s="102" customFormat="1" ht="11.25">
      <c r="A79" s="103"/>
      <c r="B79" s="103"/>
      <c r="C79" s="103"/>
      <c r="D79" s="103"/>
      <c r="E79" s="104"/>
      <c r="F79" s="103"/>
      <c r="G79" s="103"/>
      <c r="H79" s="103"/>
      <c r="I79" s="105"/>
      <c r="J79" s="103"/>
      <c r="K79" s="104"/>
      <c r="L79" s="103"/>
      <c r="M79" s="104"/>
      <c r="N79" s="103"/>
      <c r="O79" s="103"/>
      <c r="P79" s="104"/>
    </row>
    <row r="80" spans="1:16" s="102" customFormat="1" ht="11.25">
      <c r="A80" s="103"/>
      <c r="B80" s="103"/>
      <c r="C80" s="103"/>
      <c r="D80" s="103"/>
      <c r="E80" s="104"/>
      <c r="F80" s="103"/>
      <c r="G80" s="103"/>
      <c r="H80" s="103"/>
      <c r="I80" s="105"/>
      <c r="J80" s="103"/>
      <c r="K80" s="104"/>
      <c r="L80" s="103"/>
      <c r="M80" s="104"/>
      <c r="N80" s="103"/>
      <c r="O80" s="103"/>
      <c r="P80" s="104"/>
    </row>
    <row r="81" spans="1:16" s="102" customFormat="1" ht="11.25">
      <c r="A81" s="103"/>
      <c r="B81" s="103"/>
      <c r="C81" s="103"/>
      <c r="D81" s="103"/>
      <c r="E81" s="104"/>
      <c r="F81" s="103"/>
      <c r="G81" s="103"/>
      <c r="H81" s="103"/>
      <c r="I81" s="105"/>
      <c r="J81" s="103"/>
      <c r="K81" s="104"/>
      <c r="L81" s="103"/>
      <c r="M81" s="104"/>
      <c r="N81" s="103"/>
      <c r="O81" s="103"/>
      <c r="P81" s="104"/>
    </row>
    <row r="82" spans="1:16" s="102" customFormat="1" ht="11.25">
      <c r="A82" s="103"/>
      <c r="B82" s="103"/>
      <c r="C82" s="103"/>
      <c r="D82" s="103"/>
      <c r="E82" s="104"/>
      <c r="F82" s="103"/>
      <c r="G82" s="103"/>
      <c r="H82" s="103"/>
      <c r="I82" s="105"/>
      <c r="J82" s="103"/>
      <c r="K82" s="104"/>
      <c r="L82" s="103"/>
      <c r="M82" s="104"/>
      <c r="N82" s="103"/>
      <c r="O82" s="103"/>
      <c r="P82" s="104"/>
    </row>
    <row r="83" spans="1:16" s="102" customFormat="1" ht="11.25">
      <c r="A83" s="103"/>
      <c r="B83" s="103"/>
      <c r="C83" s="103"/>
      <c r="D83" s="103"/>
      <c r="E83" s="104"/>
      <c r="F83" s="103"/>
      <c r="G83" s="103"/>
      <c r="H83" s="103"/>
      <c r="I83" s="105"/>
      <c r="J83" s="103"/>
      <c r="K83" s="104"/>
      <c r="L83" s="103"/>
      <c r="M83" s="104"/>
      <c r="N83" s="103"/>
      <c r="O83" s="103"/>
      <c r="P83" s="104"/>
    </row>
    <row r="84" spans="1:16" s="102" customFormat="1" ht="11.25">
      <c r="A84" s="103"/>
      <c r="B84" s="103"/>
      <c r="C84" s="103"/>
      <c r="D84" s="103"/>
      <c r="E84" s="104"/>
      <c r="F84" s="103"/>
      <c r="G84" s="103"/>
      <c r="H84" s="103"/>
      <c r="I84" s="105"/>
      <c r="J84" s="103"/>
      <c r="K84" s="104"/>
      <c r="L84" s="103"/>
      <c r="M84" s="104"/>
      <c r="N84" s="103"/>
      <c r="O84" s="103"/>
      <c r="P84" s="104"/>
    </row>
  </sheetData>
  <sheetProtection/>
  <mergeCells count="29">
    <mergeCell ref="A1:P1"/>
    <mergeCell ref="M2:P2"/>
    <mergeCell ref="I3:J3"/>
    <mergeCell ref="K3:L3"/>
    <mergeCell ref="A5:E5"/>
    <mergeCell ref="B6:E6"/>
    <mergeCell ref="B7:D7"/>
    <mergeCell ref="B11:D11"/>
    <mergeCell ref="B16:E16"/>
    <mergeCell ref="B17:D17"/>
    <mergeCell ref="B20:D20"/>
    <mergeCell ref="B24:E24"/>
    <mergeCell ref="B25:D25"/>
    <mergeCell ref="B27:D27"/>
    <mergeCell ref="B34:E34"/>
    <mergeCell ref="B35:D35"/>
    <mergeCell ref="B40:D40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</mergeCells>
  <conditionalFormatting sqref="B36 E36">
    <cfRule type="expression" priority="1" dxfId="0" stopIfTrue="1">
      <formula>AND(ISNUMBER(#REF!),#REF!&lt;200)</formula>
    </cfRule>
  </conditionalFormatting>
  <printOptions/>
  <pageMargins left="0.39" right="0.39" top="0.7900000000000001" bottom="0.7900000000000001" header="0.51" footer="0.51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workbookViewId="0" topLeftCell="A1">
      <selection activeCell="K3" sqref="K3"/>
    </sheetView>
  </sheetViews>
  <sheetFormatPr defaultColWidth="9.00390625" defaultRowHeight="14.25"/>
  <cols>
    <col min="1" max="1" width="4.125" style="75" customWidth="1"/>
    <col min="2" max="2" width="15.00390625" style="75" customWidth="1"/>
    <col min="3" max="3" width="7.625" style="75" customWidth="1"/>
    <col min="4" max="4" width="9.125" style="75" customWidth="1"/>
    <col min="5" max="5" width="26.00390625" style="75" customWidth="1"/>
    <col min="6" max="6" width="7.625" style="75" customWidth="1"/>
    <col min="7" max="7" width="8.125" style="75" customWidth="1"/>
    <col min="8" max="8" width="10.625" style="75" customWidth="1"/>
    <col min="9" max="9" width="9.00390625" style="75" customWidth="1"/>
    <col min="10" max="10" width="12.25390625" style="75" customWidth="1"/>
    <col min="11" max="11" width="6.00390625" style="75" customWidth="1"/>
    <col min="12" max="12" width="5.00390625" style="75" customWidth="1"/>
    <col min="13" max="16384" width="9.00390625" style="75" customWidth="1"/>
  </cols>
  <sheetData>
    <row r="1" spans="1:12" s="72" customFormat="1" ht="26.25" customHeight="1">
      <c r="A1" s="76" t="s">
        <v>227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73" customFormat="1" ht="16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81" t="s">
        <v>1</v>
      </c>
      <c r="L2" s="81"/>
    </row>
    <row r="3" spans="1:12" s="74" customFormat="1" ht="43.5" customHeight="1">
      <c r="A3" s="78" t="s">
        <v>2</v>
      </c>
      <c r="B3" s="78" t="s">
        <v>228</v>
      </c>
      <c r="C3" s="78" t="s">
        <v>229</v>
      </c>
      <c r="D3" s="78" t="s">
        <v>230</v>
      </c>
      <c r="E3" s="78" t="s">
        <v>231</v>
      </c>
      <c r="F3" s="78" t="s">
        <v>232</v>
      </c>
      <c r="G3" s="78" t="s">
        <v>8</v>
      </c>
      <c r="H3" s="78" t="s">
        <v>233</v>
      </c>
      <c r="I3" s="78" t="s">
        <v>234</v>
      </c>
      <c r="J3" s="78"/>
      <c r="K3" s="78" t="s">
        <v>235</v>
      </c>
      <c r="L3" s="78" t="s">
        <v>15</v>
      </c>
    </row>
    <row r="4" spans="1:12" s="73" customFormat="1" ht="21" customHeight="1">
      <c r="A4" s="79" t="s">
        <v>236</v>
      </c>
      <c r="B4" s="40"/>
      <c r="C4" s="40"/>
      <c r="D4" s="40"/>
      <c r="E4" s="40"/>
      <c r="F4" s="40"/>
      <c r="G4" s="27">
        <v>283030</v>
      </c>
      <c r="H4" s="40"/>
      <c r="I4" s="40"/>
      <c r="J4" s="40"/>
      <c r="K4" s="40"/>
      <c r="L4" s="82"/>
    </row>
    <row r="5" spans="1:12" s="73" customFormat="1" ht="48.75" customHeight="1">
      <c r="A5" s="24">
        <v>1</v>
      </c>
      <c r="B5" s="39" t="s">
        <v>237</v>
      </c>
      <c r="C5" s="39" t="s">
        <v>238</v>
      </c>
      <c r="D5" s="39" t="s">
        <v>73</v>
      </c>
      <c r="E5" s="39" t="s">
        <v>239</v>
      </c>
      <c r="F5" s="80" t="s">
        <v>68</v>
      </c>
      <c r="G5" s="39">
        <v>100000</v>
      </c>
      <c r="H5" s="71" t="s">
        <v>240</v>
      </c>
      <c r="I5" s="80" t="s">
        <v>241</v>
      </c>
      <c r="J5" s="80"/>
      <c r="K5" s="80" t="s">
        <v>242</v>
      </c>
      <c r="L5" s="83"/>
    </row>
    <row r="6" spans="1:12" s="73" customFormat="1" ht="69" customHeight="1">
      <c r="A6" s="24">
        <v>2</v>
      </c>
      <c r="B6" s="39" t="s">
        <v>243</v>
      </c>
      <c r="C6" s="39" t="s">
        <v>244</v>
      </c>
      <c r="D6" s="39" t="s">
        <v>245</v>
      </c>
      <c r="E6" s="39" t="s">
        <v>246</v>
      </c>
      <c r="F6" s="80" t="s">
        <v>68</v>
      </c>
      <c r="G6" s="39">
        <v>85300</v>
      </c>
      <c r="H6" s="71" t="s">
        <v>240</v>
      </c>
      <c r="I6" s="80" t="s">
        <v>241</v>
      </c>
      <c r="J6" s="80"/>
      <c r="K6" s="80" t="s">
        <v>242</v>
      </c>
      <c r="L6" s="83"/>
    </row>
    <row r="7" spans="1:12" s="73" customFormat="1" ht="54.75" customHeight="1">
      <c r="A7" s="24">
        <v>3</v>
      </c>
      <c r="B7" s="39" t="s">
        <v>247</v>
      </c>
      <c r="C7" s="39" t="s">
        <v>248</v>
      </c>
      <c r="D7" s="39" t="s">
        <v>249</v>
      </c>
      <c r="E7" s="39" t="s">
        <v>250</v>
      </c>
      <c r="F7" s="80" t="s">
        <v>68</v>
      </c>
      <c r="G7" s="39">
        <v>32000</v>
      </c>
      <c r="H7" s="71" t="s">
        <v>251</v>
      </c>
      <c r="I7" s="84" t="s">
        <v>252</v>
      </c>
      <c r="J7" s="85"/>
      <c r="K7" s="80"/>
      <c r="L7" s="83"/>
    </row>
    <row r="8" spans="1:12" s="73" customFormat="1" ht="40.5" customHeight="1">
      <c r="A8" s="24">
        <v>4</v>
      </c>
      <c r="B8" s="39" t="s">
        <v>253</v>
      </c>
      <c r="C8" s="39" t="s">
        <v>254</v>
      </c>
      <c r="D8" s="39" t="s">
        <v>255</v>
      </c>
      <c r="E8" s="39" t="s">
        <v>256</v>
      </c>
      <c r="F8" s="80" t="s">
        <v>68</v>
      </c>
      <c r="G8" s="39">
        <v>16000</v>
      </c>
      <c r="H8" s="71" t="s">
        <v>251</v>
      </c>
      <c r="I8" s="84" t="s">
        <v>252</v>
      </c>
      <c r="J8" s="85"/>
      <c r="K8" s="80"/>
      <c r="L8" s="83"/>
    </row>
    <row r="9" spans="1:12" s="73" customFormat="1" ht="37.5" customHeight="1">
      <c r="A9" s="24">
        <v>5</v>
      </c>
      <c r="B9" s="24" t="s">
        <v>257</v>
      </c>
      <c r="C9" s="24" t="s">
        <v>58</v>
      </c>
      <c r="D9" s="26" t="s">
        <v>258</v>
      </c>
      <c r="E9" s="24" t="s">
        <v>259</v>
      </c>
      <c r="F9" s="80" t="s">
        <v>68</v>
      </c>
      <c r="G9" s="24">
        <v>730</v>
      </c>
      <c r="H9" s="24" t="s">
        <v>260</v>
      </c>
      <c r="I9" s="86" t="s">
        <v>261</v>
      </c>
      <c r="J9" s="86"/>
      <c r="K9" s="80" t="s">
        <v>262</v>
      </c>
      <c r="L9" s="83"/>
    </row>
    <row r="10" spans="1:12" s="73" customFormat="1" ht="63" customHeight="1">
      <c r="A10" s="24">
        <v>6</v>
      </c>
      <c r="B10" s="39" t="s">
        <v>263</v>
      </c>
      <c r="C10" s="39" t="s">
        <v>58</v>
      </c>
      <c r="D10" s="24" t="s">
        <v>264</v>
      </c>
      <c r="E10" s="24" t="s">
        <v>265</v>
      </c>
      <c r="F10" s="80" t="s">
        <v>68</v>
      </c>
      <c r="G10" s="24">
        <v>10000</v>
      </c>
      <c r="H10" s="39" t="s">
        <v>266</v>
      </c>
      <c r="I10" s="86" t="s">
        <v>267</v>
      </c>
      <c r="J10" s="86"/>
      <c r="K10" s="80" t="s">
        <v>268</v>
      </c>
      <c r="L10" s="87"/>
    </row>
    <row r="11" spans="1:12" s="73" customFormat="1" ht="50.25" customHeight="1">
      <c r="A11" s="24">
        <v>7</v>
      </c>
      <c r="B11" s="26" t="s">
        <v>269</v>
      </c>
      <c r="C11" s="26" t="s">
        <v>58</v>
      </c>
      <c r="D11" s="26" t="s">
        <v>270</v>
      </c>
      <c r="E11" s="26" t="s">
        <v>271</v>
      </c>
      <c r="F11" s="26" t="s">
        <v>68</v>
      </c>
      <c r="G11" s="26">
        <v>12000</v>
      </c>
      <c r="H11" s="33" t="s">
        <v>272</v>
      </c>
      <c r="I11" s="88" t="s">
        <v>273</v>
      </c>
      <c r="J11" s="89"/>
      <c r="K11" s="26" t="s">
        <v>274</v>
      </c>
      <c r="L11" s="45"/>
    </row>
    <row r="12" spans="1:14" s="73" customFormat="1" ht="50.25" customHeight="1">
      <c r="A12" s="24">
        <v>8</v>
      </c>
      <c r="B12" s="24" t="s">
        <v>275</v>
      </c>
      <c r="C12" s="24" t="s">
        <v>276</v>
      </c>
      <c r="D12" s="24" t="s">
        <v>277</v>
      </c>
      <c r="E12" s="24" t="s">
        <v>278</v>
      </c>
      <c r="F12" s="24" t="s">
        <v>279</v>
      </c>
      <c r="G12" s="24">
        <v>12000</v>
      </c>
      <c r="H12" s="33" t="s">
        <v>272</v>
      </c>
      <c r="I12" s="26" t="s">
        <v>273</v>
      </c>
      <c r="J12" s="26"/>
      <c r="K12" s="24" t="s">
        <v>280</v>
      </c>
      <c r="L12" s="24"/>
      <c r="M12" s="90"/>
      <c r="N12" s="91"/>
    </row>
    <row r="13" spans="1:12" s="73" customFormat="1" ht="36" customHeight="1">
      <c r="A13" s="24">
        <v>9</v>
      </c>
      <c r="B13" s="24" t="s">
        <v>281</v>
      </c>
      <c r="C13" s="24" t="s">
        <v>58</v>
      </c>
      <c r="D13" s="24" t="s">
        <v>73</v>
      </c>
      <c r="E13" s="24" t="s">
        <v>282</v>
      </c>
      <c r="F13" s="80" t="s">
        <v>68</v>
      </c>
      <c r="G13" s="24">
        <v>15000</v>
      </c>
      <c r="H13" s="24" t="s">
        <v>283</v>
      </c>
      <c r="I13" s="86" t="s">
        <v>284</v>
      </c>
      <c r="J13" s="86"/>
      <c r="K13" s="80" t="s">
        <v>285</v>
      </c>
      <c r="L13" s="87"/>
    </row>
    <row r="14" spans="1:12" ht="45.75" customHeight="1">
      <c r="A14" s="24"/>
      <c r="B14" s="24" t="s">
        <v>286</v>
      </c>
      <c r="C14" s="24"/>
      <c r="D14" s="24" t="s">
        <v>48</v>
      </c>
      <c r="E14" s="24"/>
      <c r="F14" s="24"/>
      <c r="G14" s="24"/>
      <c r="H14" s="24"/>
      <c r="I14" s="92"/>
      <c r="J14" s="93"/>
      <c r="K14" s="24"/>
      <c r="L14" s="24"/>
    </row>
  </sheetData>
  <sheetProtection/>
  <mergeCells count="15">
    <mergeCell ref="A1:L1"/>
    <mergeCell ref="K2:L2"/>
    <mergeCell ref="I3:J3"/>
    <mergeCell ref="A4:E4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</mergeCells>
  <printOptions/>
  <pageMargins left="0.75" right="0.75" top="1" bottom="1" header="0.511805555555556" footer="0.511805555555556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SheetLayoutView="100" workbookViewId="0" topLeftCell="A7">
      <selection activeCell="E28" sqref="E28"/>
    </sheetView>
  </sheetViews>
  <sheetFormatPr defaultColWidth="9.00390625" defaultRowHeight="14.25"/>
  <cols>
    <col min="1" max="1" width="4.125" style="0" customWidth="1"/>
    <col min="2" max="2" width="10.25390625" style="0" customWidth="1"/>
    <col min="3" max="3" width="12.625" style="0" customWidth="1"/>
    <col min="4" max="4" width="6.625" style="0" customWidth="1"/>
    <col min="6" max="6" width="11.25390625" style="0" customWidth="1"/>
    <col min="7" max="7" width="6.25390625" style="0" customWidth="1"/>
    <col min="8" max="8" width="7.625" style="0" customWidth="1"/>
    <col min="9" max="9" width="9.125" style="0" customWidth="1"/>
    <col min="10" max="10" width="11.75390625" style="0" customWidth="1"/>
    <col min="12" max="12" width="6.50390625" style="0" customWidth="1"/>
    <col min="13" max="13" width="12.625" style="0" bestFit="1" customWidth="1"/>
    <col min="14" max="14" width="3.375" style="0" customWidth="1"/>
  </cols>
  <sheetData>
    <row r="1" spans="1:14" ht="27.75" customHeight="1">
      <c r="A1" s="57" t="s">
        <v>287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8" customHeight="1">
      <c r="A2" s="58"/>
      <c r="B2" s="58"/>
      <c r="C2" s="59"/>
      <c r="D2" s="59"/>
      <c r="E2" s="59"/>
      <c r="F2" s="60"/>
      <c r="G2" s="60"/>
      <c r="H2" s="60"/>
      <c r="I2" s="59"/>
      <c r="J2" s="59"/>
      <c r="K2" s="59"/>
      <c r="L2" s="59"/>
      <c r="M2" s="68" t="s">
        <v>288</v>
      </c>
      <c r="N2" s="68"/>
    </row>
    <row r="3" spans="1:14" ht="27" customHeight="1">
      <c r="A3" s="61" t="s">
        <v>2</v>
      </c>
      <c r="B3" s="61" t="s">
        <v>228</v>
      </c>
      <c r="C3" s="62" t="s">
        <v>289</v>
      </c>
      <c r="D3" s="63"/>
      <c r="E3" s="61" t="s">
        <v>290</v>
      </c>
      <c r="F3" s="61" t="s">
        <v>6</v>
      </c>
      <c r="G3" s="61" t="s">
        <v>291</v>
      </c>
      <c r="H3" s="61" t="s">
        <v>292</v>
      </c>
      <c r="I3" s="61" t="s">
        <v>8</v>
      </c>
      <c r="J3" s="61" t="s">
        <v>293</v>
      </c>
      <c r="K3" s="61" t="s">
        <v>234</v>
      </c>
      <c r="L3" s="69" t="s">
        <v>294</v>
      </c>
      <c r="M3" s="70"/>
      <c r="N3" s="61" t="s">
        <v>15</v>
      </c>
    </row>
    <row r="4" spans="1:14" ht="42.75" customHeight="1">
      <c r="A4" s="64"/>
      <c r="B4" s="64"/>
      <c r="C4" s="61" t="s">
        <v>295</v>
      </c>
      <c r="D4" s="27" t="s">
        <v>296</v>
      </c>
      <c r="E4" s="65"/>
      <c r="F4" s="65"/>
      <c r="G4" s="65"/>
      <c r="H4" s="65"/>
      <c r="I4" s="65"/>
      <c r="J4" s="65"/>
      <c r="K4" s="65"/>
      <c r="L4" s="27" t="s">
        <v>297</v>
      </c>
      <c r="M4" s="27" t="s">
        <v>298</v>
      </c>
      <c r="N4" s="65"/>
    </row>
    <row r="5" spans="1:14" ht="22.5" customHeight="1">
      <c r="A5" s="29" t="s">
        <v>299</v>
      </c>
      <c r="B5" s="30"/>
      <c r="C5" s="30"/>
      <c r="D5" s="28"/>
      <c r="E5" s="65"/>
      <c r="F5" s="65"/>
      <c r="G5" s="65"/>
      <c r="H5" s="65"/>
      <c r="I5" s="65">
        <v>211030</v>
      </c>
      <c r="J5" s="65"/>
      <c r="K5" s="65"/>
      <c r="L5" s="27"/>
      <c r="M5" s="27"/>
      <c r="N5" s="65"/>
    </row>
    <row r="6" spans="1:14" ht="58.5" customHeight="1">
      <c r="A6" s="24">
        <v>1</v>
      </c>
      <c r="B6" s="39" t="s">
        <v>237</v>
      </c>
      <c r="C6" s="39" t="s">
        <v>238</v>
      </c>
      <c r="D6" s="66"/>
      <c r="E6" s="39" t="s">
        <v>73</v>
      </c>
      <c r="F6" s="39" t="s">
        <v>239</v>
      </c>
      <c r="G6" s="67" t="s">
        <v>300</v>
      </c>
      <c r="H6" s="39">
        <v>2018</v>
      </c>
      <c r="I6" s="39">
        <v>100000</v>
      </c>
      <c r="J6" s="71"/>
      <c r="K6" s="24" t="s">
        <v>301</v>
      </c>
      <c r="L6" s="67" t="s">
        <v>302</v>
      </c>
      <c r="M6" s="142" t="s">
        <v>303</v>
      </c>
      <c r="N6" s="38"/>
    </row>
    <row r="7" spans="1:14" ht="60" customHeight="1">
      <c r="A7" s="24">
        <v>2</v>
      </c>
      <c r="B7" s="39" t="s">
        <v>243</v>
      </c>
      <c r="C7" s="39" t="s">
        <v>244</v>
      </c>
      <c r="D7" s="66"/>
      <c r="E7" s="39" t="s">
        <v>245</v>
      </c>
      <c r="F7" s="39" t="s">
        <v>246</v>
      </c>
      <c r="G7" s="67" t="s">
        <v>300</v>
      </c>
      <c r="H7" s="39">
        <v>2018</v>
      </c>
      <c r="I7" s="39">
        <v>85300</v>
      </c>
      <c r="J7" s="71"/>
      <c r="K7" s="24" t="s">
        <v>301</v>
      </c>
      <c r="L7" s="67" t="s">
        <v>304</v>
      </c>
      <c r="M7" s="67">
        <v>18660097675</v>
      </c>
      <c r="N7" s="38"/>
    </row>
    <row r="8" spans="1:14" ht="79.5" customHeight="1">
      <c r="A8" s="24">
        <v>3</v>
      </c>
      <c r="B8" s="24" t="s">
        <v>257</v>
      </c>
      <c r="C8" s="24" t="s">
        <v>58</v>
      </c>
      <c r="D8" s="24" t="s">
        <v>58</v>
      </c>
      <c r="E8" s="26" t="s">
        <v>305</v>
      </c>
      <c r="F8" s="24" t="s">
        <v>259</v>
      </c>
      <c r="G8" s="67" t="s">
        <v>300</v>
      </c>
      <c r="H8" s="26">
        <v>2019</v>
      </c>
      <c r="I8" s="24">
        <v>730</v>
      </c>
      <c r="J8" s="24" t="s">
        <v>306</v>
      </c>
      <c r="K8" s="24" t="s">
        <v>307</v>
      </c>
      <c r="L8" s="66" t="s">
        <v>308</v>
      </c>
      <c r="M8" s="66">
        <v>13098290596</v>
      </c>
      <c r="N8" s="38"/>
    </row>
    <row r="9" spans="1:14" ht="114.75" customHeight="1">
      <c r="A9" s="24">
        <v>4</v>
      </c>
      <c r="B9" s="39" t="s">
        <v>263</v>
      </c>
      <c r="C9" s="39" t="s">
        <v>58</v>
      </c>
      <c r="D9" s="39" t="s">
        <v>58</v>
      </c>
      <c r="E9" s="24" t="s">
        <v>309</v>
      </c>
      <c r="F9" s="24" t="s">
        <v>265</v>
      </c>
      <c r="G9" s="67" t="s">
        <v>300</v>
      </c>
      <c r="H9" s="24">
        <v>2019</v>
      </c>
      <c r="I9" s="24">
        <v>10000</v>
      </c>
      <c r="J9" s="39" t="s">
        <v>266</v>
      </c>
      <c r="K9" s="24" t="s">
        <v>301</v>
      </c>
      <c r="L9" s="39" t="s">
        <v>310</v>
      </c>
      <c r="M9" s="39">
        <v>13772334560</v>
      </c>
      <c r="N9" s="39"/>
    </row>
    <row r="10" spans="1:14" s="56" customFormat="1" ht="73.5" customHeight="1">
      <c r="A10" s="24">
        <v>5</v>
      </c>
      <c r="B10" s="24" t="s">
        <v>281</v>
      </c>
      <c r="C10" s="24" t="s">
        <v>58</v>
      </c>
      <c r="D10" s="24" t="s">
        <v>58</v>
      </c>
      <c r="E10" s="24" t="s">
        <v>73</v>
      </c>
      <c r="F10" s="24" t="s">
        <v>282</v>
      </c>
      <c r="G10" s="52" t="s">
        <v>300</v>
      </c>
      <c r="H10" s="24">
        <v>2019</v>
      </c>
      <c r="I10" s="24">
        <v>15000</v>
      </c>
      <c r="J10" s="24" t="s">
        <v>311</v>
      </c>
      <c r="K10" s="24" t="s">
        <v>301</v>
      </c>
      <c r="L10" s="52" t="s">
        <v>312</v>
      </c>
      <c r="M10" s="52">
        <v>18691220603</v>
      </c>
      <c r="N10" s="24"/>
    </row>
  </sheetData>
  <sheetProtection/>
  <mergeCells count="17">
    <mergeCell ref="A1:N1"/>
    <mergeCell ref="A2:B2"/>
    <mergeCell ref="F2:H2"/>
    <mergeCell ref="M2:N2"/>
    <mergeCell ref="C3:D3"/>
    <mergeCell ref="L3:M3"/>
    <mergeCell ref="A5:D5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N3:N4"/>
  </mergeCells>
  <printOptions/>
  <pageMargins left="0.75" right="0.75" top="1" bottom="1" header="0.511805555555556" footer="0.511805555555556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4"/>
  <sheetViews>
    <sheetView zoomScaleSheetLayoutView="100" workbookViewId="0" topLeftCell="A19">
      <selection activeCell="E50" sqref="E50"/>
    </sheetView>
  </sheetViews>
  <sheetFormatPr defaultColWidth="9.00390625" defaultRowHeight="14.25"/>
  <cols>
    <col min="1" max="1" width="4.625" style="14" customWidth="1"/>
    <col min="2" max="2" width="13.50390625" style="14" customWidth="1"/>
    <col min="3" max="3" width="6.625" style="14" customWidth="1"/>
    <col min="4" max="4" width="7.75390625" style="14" customWidth="1"/>
    <col min="5" max="5" width="20.50390625" style="14" customWidth="1"/>
    <col min="6" max="6" width="8.00390625" style="14" customWidth="1"/>
    <col min="7" max="7" width="9.25390625" style="14" customWidth="1"/>
    <col min="8" max="8" width="7.00390625" style="14" customWidth="1"/>
    <col min="9" max="9" width="9.125" style="14" customWidth="1"/>
    <col min="10" max="10" width="16.375" style="14" customWidth="1"/>
    <col min="11" max="11" width="8.875" style="14" customWidth="1"/>
    <col min="12" max="12" width="15.25390625" style="14" customWidth="1"/>
    <col min="13" max="16384" width="9.00390625" style="15" customWidth="1"/>
  </cols>
  <sheetData>
    <row r="1" spans="1:12" s="1" customFormat="1" ht="30" customHeight="1">
      <c r="A1" s="16" t="s">
        <v>313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22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4" t="s">
        <v>1</v>
      </c>
      <c r="L2" s="46"/>
    </row>
    <row r="3" spans="1:12" s="2" customFormat="1" ht="35.25" customHeight="1">
      <c r="A3" s="17" t="s">
        <v>2</v>
      </c>
      <c r="B3" s="17" t="s">
        <v>228</v>
      </c>
      <c r="C3" s="18" t="s">
        <v>4</v>
      </c>
      <c r="D3" s="17" t="s">
        <v>5</v>
      </c>
      <c r="E3" s="17" t="s">
        <v>6</v>
      </c>
      <c r="F3" s="17" t="s">
        <v>232</v>
      </c>
      <c r="G3" s="17" t="s">
        <v>8</v>
      </c>
      <c r="H3" s="17" t="s">
        <v>9</v>
      </c>
      <c r="I3" s="19" t="s">
        <v>10</v>
      </c>
      <c r="J3" s="19"/>
      <c r="K3" s="47" t="s">
        <v>14</v>
      </c>
      <c r="L3" s="19" t="s">
        <v>15</v>
      </c>
    </row>
    <row r="4" spans="1:12" s="3" customFormat="1" ht="48.75" customHeight="1">
      <c r="A4" s="19"/>
      <c r="B4" s="19"/>
      <c r="C4" s="20"/>
      <c r="D4" s="19"/>
      <c r="E4" s="19"/>
      <c r="F4" s="19"/>
      <c r="G4" s="19"/>
      <c r="H4" s="19"/>
      <c r="I4" s="19" t="s">
        <v>16</v>
      </c>
      <c r="J4" s="19" t="s">
        <v>314</v>
      </c>
      <c r="K4" s="48"/>
      <c r="L4" s="49"/>
    </row>
    <row r="5" spans="1:12" s="2" customFormat="1" ht="24.75" customHeight="1">
      <c r="A5" s="21" t="s">
        <v>315</v>
      </c>
      <c r="B5" s="22"/>
      <c r="C5" s="22"/>
      <c r="D5" s="22"/>
      <c r="E5" s="23"/>
      <c r="F5" s="17"/>
      <c r="G5" s="17">
        <f aca="true" t="shared" si="0" ref="G5:I5">+G6+G19+G24+G33</f>
        <v>462924</v>
      </c>
      <c r="H5" s="17">
        <f t="shared" si="0"/>
        <v>61230</v>
      </c>
      <c r="I5" s="17">
        <f t="shared" si="0"/>
        <v>248744</v>
      </c>
      <c r="J5" s="50"/>
      <c r="K5" s="50"/>
      <c r="L5" s="17"/>
    </row>
    <row r="6" spans="1:12" s="2" customFormat="1" ht="24.75" customHeight="1">
      <c r="A6" s="17"/>
      <c r="B6" s="21" t="s">
        <v>316</v>
      </c>
      <c r="C6" s="22"/>
      <c r="D6" s="22"/>
      <c r="E6" s="23"/>
      <c r="F6" s="17"/>
      <c r="G6" s="17">
        <f aca="true" t="shared" si="1" ref="G6:I6">G7+G11</f>
        <v>194400</v>
      </c>
      <c r="H6" s="17">
        <f t="shared" si="1"/>
        <v>23000</v>
      </c>
      <c r="I6" s="17">
        <f t="shared" si="1"/>
        <v>131100</v>
      </c>
      <c r="J6" s="50"/>
      <c r="K6" s="50"/>
      <c r="L6" s="17"/>
    </row>
    <row r="7" spans="1:256" s="2" customFormat="1" ht="24.75" customHeight="1">
      <c r="A7" s="17"/>
      <c r="B7" s="21" t="s">
        <v>22</v>
      </c>
      <c r="C7" s="22"/>
      <c r="D7" s="23"/>
      <c r="E7" s="17"/>
      <c r="F7" s="17"/>
      <c r="G7" s="17">
        <f aca="true" t="shared" si="2" ref="G7:I7">G8+G9+G10</f>
        <v>129800</v>
      </c>
      <c r="H7" s="17">
        <f t="shared" si="2"/>
        <v>23000</v>
      </c>
      <c r="I7" s="17">
        <f t="shared" si="2"/>
        <v>86800</v>
      </c>
      <c r="J7" s="50"/>
      <c r="K7" s="50"/>
      <c r="L7" s="17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12" s="4" customFormat="1" ht="63" customHeight="1">
      <c r="A8" s="24">
        <v>1</v>
      </c>
      <c r="B8" s="24" t="s">
        <v>317</v>
      </c>
      <c r="C8" s="24" t="s">
        <v>24</v>
      </c>
      <c r="D8" s="24" t="s">
        <v>25</v>
      </c>
      <c r="E8" s="24" t="s">
        <v>318</v>
      </c>
      <c r="F8" s="24" t="s">
        <v>27</v>
      </c>
      <c r="G8" s="24">
        <v>45000</v>
      </c>
      <c r="H8" s="25">
        <v>5000</v>
      </c>
      <c r="I8" s="24">
        <v>40000</v>
      </c>
      <c r="J8" s="24" t="s">
        <v>28</v>
      </c>
      <c r="K8" s="24" t="s">
        <v>319</v>
      </c>
      <c r="L8" s="24" t="s">
        <v>320</v>
      </c>
    </row>
    <row r="9" spans="1:12" s="4" customFormat="1" ht="55.5" customHeight="1">
      <c r="A9" s="24">
        <v>2</v>
      </c>
      <c r="B9" s="24" t="s">
        <v>33</v>
      </c>
      <c r="C9" s="24" t="s">
        <v>34</v>
      </c>
      <c r="D9" s="24" t="s">
        <v>321</v>
      </c>
      <c r="E9" s="24" t="s">
        <v>322</v>
      </c>
      <c r="F9" s="24" t="s">
        <v>27</v>
      </c>
      <c r="G9" s="24">
        <v>44800</v>
      </c>
      <c r="H9" s="25">
        <v>18000</v>
      </c>
      <c r="I9" s="24">
        <v>26800</v>
      </c>
      <c r="J9" s="24" t="s">
        <v>28</v>
      </c>
      <c r="K9" s="24" t="s">
        <v>323</v>
      </c>
      <c r="L9" s="24" t="s">
        <v>320</v>
      </c>
    </row>
    <row r="10" spans="1:12" s="4" customFormat="1" ht="87" customHeight="1">
      <c r="A10" s="24">
        <v>3</v>
      </c>
      <c r="B10" s="24" t="s">
        <v>40</v>
      </c>
      <c r="C10" s="24" t="s">
        <v>41</v>
      </c>
      <c r="D10" s="24" t="s">
        <v>305</v>
      </c>
      <c r="E10" s="24" t="s">
        <v>324</v>
      </c>
      <c r="F10" s="26" t="s">
        <v>68</v>
      </c>
      <c r="G10" s="24">
        <v>40000</v>
      </c>
      <c r="H10" s="24"/>
      <c r="I10" s="24">
        <v>20000</v>
      </c>
      <c r="J10" s="24" t="s">
        <v>45</v>
      </c>
      <c r="K10" s="24" t="s">
        <v>325</v>
      </c>
      <c r="L10" s="24"/>
    </row>
    <row r="11" spans="1:256" s="2" customFormat="1" ht="30" customHeight="1">
      <c r="A11" s="27"/>
      <c r="B11" s="27" t="s">
        <v>326</v>
      </c>
      <c r="C11" s="27"/>
      <c r="D11" s="27"/>
      <c r="E11" s="28"/>
      <c r="F11" s="27"/>
      <c r="G11" s="27">
        <f>G12+G13+G14+G15+G16+G17+G18</f>
        <v>64600</v>
      </c>
      <c r="H11" s="27"/>
      <c r="I11" s="27">
        <f>I12+I13+I14+I15+I16+I17+I18</f>
        <v>44300</v>
      </c>
      <c r="J11" s="27"/>
      <c r="K11" s="27"/>
      <c r="L11" s="27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1:12" s="4" customFormat="1" ht="61.5" customHeight="1">
      <c r="A12" s="24">
        <v>4</v>
      </c>
      <c r="B12" s="24" t="s">
        <v>50</v>
      </c>
      <c r="C12" s="24" t="s">
        <v>51</v>
      </c>
      <c r="D12" s="24" t="s">
        <v>52</v>
      </c>
      <c r="E12" s="24" t="s">
        <v>327</v>
      </c>
      <c r="F12" s="24">
        <v>2019</v>
      </c>
      <c r="G12" s="24">
        <v>2000</v>
      </c>
      <c r="H12" s="25"/>
      <c r="I12" s="24">
        <v>2000</v>
      </c>
      <c r="J12" s="24" t="s">
        <v>28</v>
      </c>
      <c r="K12" s="24" t="s">
        <v>328</v>
      </c>
      <c r="L12" s="24"/>
    </row>
    <row r="13" spans="1:12" s="4" customFormat="1" ht="60" customHeight="1">
      <c r="A13" s="24">
        <v>5</v>
      </c>
      <c r="B13" s="24" t="s">
        <v>275</v>
      </c>
      <c r="C13" s="24" t="s">
        <v>276</v>
      </c>
      <c r="D13" s="24" t="s">
        <v>277</v>
      </c>
      <c r="E13" s="24" t="s">
        <v>278</v>
      </c>
      <c r="F13" s="24">
        <v>2019</v>
      </c>
      <c r="G13" s="24">
        <v>12000</v>
      </c>
      <c r="H13" s="25"/>
      <c r="I13" s="24">
        <v>12000</v>
      </c>
      <c r="J13" s="24" t="s">
        <v>28</v>
      </c>
      <c r="K13" s="24" t="s">
        <v>280</v>
      </c>
      <c r="L13" s="24"/>
    </row>
    <row r="14" spans="1:12" s="5" customFormat="1" ht="24">
      <c r="A14" s="24">
        <v>6</v>
      </c>
      <c r="B14" s="24" t="s">
        <v>57</v>
      </c>
      <c r="C14" s="24" t="s">
        <v>58</v>
      </c>
      <c r="D14" s="24" t="s">
        <v>59</v>
      </c>
      <c r="E14" s="24" t="s">
        <v>329</v>
      </c>
      <c r="F14" s="24" t="s">
        <v>68</v>
      </c>
      <c r="G14" s="24">
        <v>19000</v>
      </c>
      <c r="H14" s="24"/>
      <c r="I14" s="24">
        <v>6000</v>
      </c>
      <c r="J14" s="24" t="s">
        <v>330</v>
      </c>
      <c r="K14" s="24" t="s">
        <v>242</v>
      </c>
      <c r="L14" s="24"/>
    </row>
    <row r="15" spans="1:12" s="4" customFormat="1" ht="70.5" customHeight="1">
      <c r="A15" s="24">
        <v>7</v>
      </c>
      <c r="B15" s="24" t="s">
        <v>65</v>
      </c>
      <c r="C15" s="24" t="s">
        <v>66</v>
      </c>
      <c r="D15" s="24" t="s">
        <v>305</v>
      </c>
      <c r="E15" s="24" t="s">
        <v>331</v>
      </c>
      <c r="F15" s="26" t="s">
        <v>68</v>
      </c>
      <c r="G15" s="24">
        <v>15300</v>
      </c>
      <c r="H15" s="24"/>
      <c r="I15" s="24">
        <v>8000</v>
      </c>
      <c r="J15" s="24" t="s">
        <v>332</v>
      </c>
      <c r="K15" s="24" t="s">
        <v>325</v>
      </c>
      <c r="L15" s="24"/>
    </row>
    <row r="16" spans="1:12" s="4" customFormat="1" ht="51.75" customHeight="1">
      <c r="A16" s="24">
        <v>8</v>
      </c>
      <c r="B16" s="24" t="s">
        <v>72</v>
      </c>
      <c r="C16" s="24" t="s">
        <v>51</v>
      </c>
      <c r="D16" s="24" t="s">
        <v>73</v>
      </c>
      <c r="E16" s="24" t="s">
        <v>333</v>
      </c>
      <c r="F16" s="24">
        <v>2019</v>
      </c>
      <c r="G16" s="24">
        <v>5500</v>
      </c>
      <c r="H16" s="24"/>
      <c r="I16" s="24">
        <v>5500</v>
      </c>
      <c r="J16" s="24" t="s">
        <v>28</v>
      </c>
      <c r="K16" s="24" t="s">
        <v>285</v>
      </c>
      <c r="L16" s="24"/>
    </row>
    <row r="17" spans="1:12" s="4" customFormat="1" ht="55.5" customHeight="1">
      <c r="A17" s="24">
        <v>9</v>
      </c>
      <c r="B17" s="24" t="s">
        <v>334</v>
      </c>
      <c r="C17" s="24" t="s">
        <v>335</v>
      </c>
      <c r="D17" s="24" t="s">
        <v>336</v>
      </c>
      <c r="E17" s="24" t="s">
        <v>337</v>
      </c>
      <c r="F17" s="24">
        <v>2019</v>
      </c>
      <c r="G17" s="24">
        <v>4800</v>
      </c>
      <c r="H17" s="24"/>
      <c r="I17" s="24">
        <v>4800</v>
      </c>
      <c r="J17" s="24" t="s">
        <v>28</v>
      </c>
      <c r="K17" s="24" t="s">
        <v>338</v>
      </c>
      <c r="L17" s="24"/>
    </row>
    <row r="18" spans="1:12" s="5" customFormat="1" ht="54" customHeight="1">
      <c r="A18" s="24">
        <v>10</v>
      </c>
      <c r="B18" s="24" t="s">
        <v>209</v>
      </c>
      <c r="C18" s="24" t="s">
        <v>58</v>
      </c>
      <c r="D18" s="24" t="s">
        <v>305</v>
      </c>
      <c r="E18" s="24" t="s">
        <v>339</v>
      </c>
      <c r="F18" s="24">
        <v>2019</v>
      </c>
      <c r="G18" s="24">
        <v>6000</v>
      </c>
      <c r="H18" s="24"/>
      <c r="I18" s="24">
        <v>6000</v>
      </c>
      <c r="J18" s="24" t="s">
        <v>28</v>
      </c>
      <c r="K18" s="24" t="s">
        <v>325</v>
      </c>
      <c r="L18" s="24"/>
    </row>
    <row r="19" spans="1:12" s="6" customFormat="1" ht="24" customHeight="1">
      <c r="A19" s="24"/>
      <c r="B19" s="29" t="s">
        <v>340</v>
      </c>
      <c r="C19" s="30"/>
      <c r="D19" s="30"/>
      <c r="E19" s="28"/>
      <c r="F19" s="24"/>
      <c r="G19" s="31">
        <f aca="true" t="shared" si="3" ref="G19:I19">G20</f>
        <v>22766</v>
      </c>
      <c r="H19" s="31">
        <f t="shared" si="3"/>
        <v>3000</v>
      </c>
      <c r="I19" s="31">
        <f t="shared" si="3"/>
        <v>14866</v>
      </c>
      <c r="J19" s="24"/>
      <c r="K19" s="24"/>
      <c r="L19" s="24"/>
    </row>
    <row r="20" spans="1:12" s="6" customFormat="1" ht="33" customHeight="1">
      <c r="A20" s="24"/>
      <c r="B20" s="24" t="s">
        <v>341</v>
      </c>
      <c r="C20" s="24"/>
      <c r="D20" s="24"/>
      <c r="E20" s="32"/>
      <c r="F20" s="24"/>
      <c r="G20" s="26">
        <f aca="true" t="shared" si="4" ref="G20:I20">G21+G22+G23</f>
        <v>22766</v>
      </c>
      <c r="H20" s="26">
        <f t="shared" si="4"/>
        <v>3000</v>
      </c>
      <c r="I20" s="26">
        <f t="shared" si="4"/>
        <v>14866</v>
      </c>
      <c r="J20" s="24"/>
      <c r="K20" s="24"/>
      <c r="L20" s="24"/>
    </row>
    <row r="21" spans="1:12" s="6" customFormat="1" ht="51.75" customHeight="1">
      <c r="A21" s="24">
        <v>11</v>
      </c>
      <c r="B21" s="26" t="s">
        <v>79</v>
      </c>
      <c r="C21" s="26" t="s">
        <v>58</v>
      </c>
      <c r="D21" s="26" t="s">
        <v>342</v>
      </c>
      <c r="E21" s="26" t="s">
        <v>343</v>
      </c>
      <c r="F21" s="26" t="s">
        <v>44</v>
      </c>
      <c r="G21" s="26">
        <v>13000</v>
      </c>
      <c r="H21" s="33">
        <v>3000</v>
      </c>
      <c r="I21" s="26">
        <v>5100</v>
      </c>
      <c r="J21" s="24" t="s">
        <v>82</v>
      </c>
      <c r="K21" s="26" t="s">
        <v>274</v>
      </c>
      <c r="L21" s="26"/>
    </row>
    <row r="22" spans="1:12" s="6" customFormat="1" ht="48.75" customHeight="1">
      <c r="A22" s="24">
        <v>12</v>
      </c>
      <c r="B22" s="26" t="s">
        <v>90</v>
      </c>
      <c r="C22" s="26" t="s">
        <v>58</v>
      </c>
      <c r="D22" s="26" t="s">
        <v>91</v>
      </c>
      <c r="E22" s="26" t="s">
        <v>344</v>
      </c>
      <c r="F22" s="26">
        <v>2019</v>
      </c>
      <c r="G22" s="26">
        <v>6200</v>
      </c>
      <c r="H22" s="33"/>
      <c r="I22" s="26">
        <v>6200</v>
      </c>
      <c r="J22" s="24" t="s">
        <v>28</v>
      </c>
      <c r="K22" s="26" t="s">
        <v>274</v>
      </c>
      <c r="L22" s="26" t="s">
        <v>345</v>
      </c>
    </row>
    <row r="23" spans="1:12" s="6" customFormat="1" ht="57.75" customHeight="1">
      <c r="A23" s="24">
        <v>13</v>
      </c>
      <c r="B23" s="26" t="s">
        <v>94</v>
      </c>
      <c r="C23" s="26" t="s">
        <v>58</v>
      </c>
      <c r="D23" s="26" t="s">
        <v>95</v>
      </c>
      <c r="E23" s="26" t="s">
        <v>346</v>
      </c>
      <c r="F23" s="26">
        <v>2019</v>
      </c>
      <c r="G23" s="26">
        <v>3566</v>
      </c>
      <c r="H23" s="33"/>
      <c r="I23" s="26">
        <v>3566</v>
      </c>
      <c r="J23" s="24" t="s">
        <v>28</v>
      </c>
      <c r="K23" s="26" t="s">
        <v>274</v>
      </c>
      <c r="L23" s="26" t="s">
        <v>347</v>
      </c>
    </row>
    <row r="24" spans="1:12" s="6" customFormat="1" ht="24.75" customHeight="1">
      <c r="A24" s="24"/>
      <c r="B24" s="34" t="s">
        <v>101</v>
      </c>
      <c r="C24" s="35"/>
      <c r="D24" s="35"/>
      <c r="E24" s="36"/>
      <c r="F24" s="26"/>
      <c r="G24" s="31">
        <f>G25</f>
        <v>29342</v>
      </c>
      <c r="H24" s="31"/>
      <c r="I24" s="31">
        <f>I25</f>
        <v>24342</v>
      </c>
      <c r="J24" s="24"/>
      <c r="K24" s="26"/>
      <c r="L24" s="26"/>
    </row>
    <row r="25" spans="1:256" s="7" customFormat="1" ht="24.75" customHeight="1">
      <c r="A25" s="27"/>
      <c r="B25" s="34" t="s">
        <v>348</v>
      </c>
      <c r="C25" s="35"/>
      <c r="D25" s="36"/>
      <c r="E25" s="31"/>
      <c r="F25" s="31"/>
      <c r="G25" s="31">
        <f>G26+G27+G28+G29+G30+G31+G32</f>
        <v>29342</v>
      </c>
      <c r="H25" s="31"/>
      <c r="I25" s="31">
        <f>I26+I27+I28+I29+I30+I31+I32</f>
        <v>24342</v>
      </c>
      <c r="J25" s="27"/>
      <c r="K25" s="31"/>
      <c r="L25" s="31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6" customFormat="1" ht="48" customHeight="1">
      <c r="A26" s="24">
        <v>14</v>
      </c>
      <c r="B26" s="26" t="s">
        <v>111</v>
      </c>
      <c r="C26" s="24" t="s">
        <v>58</v>
      </c>
      <c r="D26" s="26" t="s">
        <v>112</v>
      </c>
      <c r="E26" s="26" t="s">
        <v>349</v>
      </c>
      <c r="F26" s="26">
        <v>2019</v>
      </c>
      <c r="G26" s="26">
        <v>3000</v>
      </c>
      <c r="H26" s="37"/>
      <c r="I26" s="26">
        <v>3000</v>
      </c>
      <c r="J26" s="24" t="s">
        <v>28</v>
      </c>
      <c r="K26" s="52" t="s">
        <v>268</v>
      </c>
      <c r="L26" s="26" t="s">
        <v>350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12" s="6" customFormat="1" ht="33" customHeight="1">
      <c r="A27" s="24">
        <v>15</v>
      </c>
      <c r="B27" s="24" t="s">
        <v>116</v>
      </c>
      <c r="C27" s="24" t="s">
        <v>58</v>
      </c>
      <c r="D27" s="26" t="s">
        <v>112</v>
      </c>
      <c r="E27" s="24" t="s">
        <v>351</v>
      </c>
      <c r="F27" s="24">
        <v>2019</v>
      </c>
      <c r="G27" s="26">
        <v>3600</v>
      </c>
      <c r="H27" s="24"/>
      <c r="I27" s="24">
        <v>3600</v>
      </c>
      <c r="J27" s="24" t="s">
        <v>28</v>
      </c>
      <c r="K27" s="52" t="s">
        <v>268</v>
      </c>
      <c r="L27" s="24" t="s">
        <v>352</v>
      </c>
    </row>
    <row r="28" spans="1:12" s="8" customFormat="1" ht="72" customHeight="1">
      <c r="A28" s="38">
        <v>16</v>
      </c>
      <c r="B28" s="38" t="s">
        <v>263</v>
      </c>
      <c r="C28" s="38" t="s">
        <v>58</v>
      </c>
      <c r="D28" s="38" t="s">
        <v>309</v>
      </c>
      <c r="E28" s="38" t="s">
        <v>265</v>
      </c>
      <c r="F28" s="38" t="s">
        <v>68</v>
      </c>
      <c r="G28" s="38">
        <v>10000</v>
      </c>
      <c r="H28" s="38"/>
      <c r="I28" s="38">
        <v>5000</v>
      </c>
      <c r="J28" s="38" t="s">
        <v>353</v>
      </c>
      <c r="K28" s="53" t="s">
        <v>268</v>
      </c>
      <c r="L28" s="38" t="s">
        <v>266</v>
      </c>
    </row>
    <row r="29" spans="1:12" s="6" customFormat="1" ht="102.75" customHeight="1">
      <c r="A29" s="24">
        <v>17</v>
      </c>
      <c r="B29" s="24" t="s">
        <v>118</v>
      </c>
      <c r="C29" s="24" t="s">
        <v>58</v>
      </c>
      <c r="D29" s="24" t="s">
        <v>104</v>
      </c>
      <c r="E29" s="24" t="s">
        <v>354</v>
      </c>
      <c r="F29" s="24">
        <v>2019</v>
      </c>
      <c r="G29" s="24">
        <v>2200</v>
      </c>
      <c r="H29" s="24"/>
      <c r="I29" s="24">
        <v>2200</v>
      </c>
      <c r="J29" s="24" t="s">
        <v>28</v>
      </c>
      <c r="K29" s="52" t="s">
        <v>355</v>
      </c>
      <c r="L29" s="24" t="s">
        <v>356</v>
      </c>
    </row>
    <row r="30" spans="1:12" s="4" customFormat="1" ht="48.75" customHeight="1">
      <c r="A30" s="24">
        <v>18</v>
      </c>
      <c r="B30" s="33" t="s">
        <v>357</v>
      </c>
      <c r="C30" s="24" t="s">
        <v>58</v>
      </c>
      <c r="D30" s="33" t="s">
        <v>358</v>
      </c>
      <c r="E30" s="33" t="s">
        <v>359</v>
      </c>
      <c r="F30" s="33">
        <v>2019</v>
      </c>
      <c r="G30" s="33">
        <v>1250</v>
      </c>
      <c r="H30" s="33"/>
      <c r="I30" s="33">
        <v>1250</v>
      </c>
      <c r="J30" s="24" t="s">
        <v>28</v>
      </c>
      <c r="K30" s="33" t="s">
        <v>360</v>
      </c>
      <c r="L30" s="54" t="s">
        <v>361</v>
      </c>
    </row>
    <row r="31" spans="1:12" s="4" customFormat="1" ht="28.5" customHeight="1">
      <c r="A31" s="24">
        <v>19</v>
      </c>
      <c r="B31" s="33" t="s">
        <v>362</v>
      </c>
      <c r="C31" s="24" t="s">
        <v>58</v>
      </c>
      <c r="D31" s="33" t="s">
        <v>112</v>
      </c>
      <c r="E31" s="33" t="s">
        <v>363</v>
      </c>
      <c r="F31" s="39">
        <v>2019</v>
      </c>
      <c r="G31" s="33">
        <v>3859</v>
      </c>
      <c r="H31" s="33"/>
      <c r="I31" s="33">
        <v>3859</v>
      </c>
      <c r="J31" s="24" t="s">
        <v>28</v>
      </c>
      <c r="K31" s="33" t="s">
        <v>360</v>
      </c>
      <c r="L31" s="54" t="s">
        <v>356</v>
      </c>
    </row>
    <row r="32" spans="1:12" s="4" customFormat="1" ht="51.75" customHeight="1">
      <c r="A32" s="24">
        <v>20</v>
      </c>
      <c r="B32" s="33" t="s">
        <v>127</v>
      </c>
      <c r="C32" s="24" t="s">
        <v>58</v>
      </c>
      <c r="D32" s="33" t="s">
        <v>112</v>
      </c>
      <c r="E32" s="33" t="s">
        <v>364</v>
      </c>
      <c r="F32" s="39">
        <v>2019</v>
      </c>
      <c r="G32" s="39">
        <v>5433</v>
      </c>
      <c r="H32" s="39"/>
      <c r="I32" s="39">
        <v>5433</v>
      </c>
      <c r="J32" s="24" t="s">
        <v>28</v>
      </c>
      <c r="K32" s="33" t="s">
        <v>360</v>
      </c>
      <c r="L32" s="54" t="s">
        <v>356</v>
      </c>
    </row>
    <row r="33" spans="1:12" s="6" customFormat="1" ht="30" customHeight="1">
      <c r="A33" s="24"/>
      <c r="B33" s="34" t="s">
        <v>365</v>
      </c>
      <c r="C33" s="35"/>
      <c r="D33" s="35"/>
      <c r="E33" s="36"/>
      <c r="F33" s="26"/>
      <c r="G33" s="31">
        <f aca="true" t="shared" si="5" ref="G33:I33">G34+G41</f>
        <v>216416</v>
      </c>
      <c r="H33" s="31">
        <f t="shared" si="5"/>
        <v>35230</v>
      </c>
      <c r="I33" s="31">
        <f t="shared" si="5"/>
        <v>78436</v>
      </c>
      <c r="J33" s="24"/>
      <c r="K33" s="26"/>
      <c r="L33" s="26"/>
    </row>
    <row r="34" spans="1:256" s="7" customFormat="1" ht="30" customHeight="1">
      <c r="A34" s="27"/>
      <c r="B34" s="31" t="s">
        <v>366</v>
      </c>
      <c r="C34" s="31"/>
      <c r="D34" s="31"/>
      <c r="E34" s="36"/>
      <c r="F34" s="31"/>
      <c r="G34" s="27">
        <f aca="true" t="shared" si="6" ref="G34:I34">G35+G36+G37+G38+G39+G40</f>
        <v>137052</v>
      </c>
      <c r="H34" s="27">
        <f t="shared" si="6"/>
        <v>35230</v>
      </c>
      <c r="I34" s="27">
        <f t="shared" si="6"/>
        <v>39222</v>
      </c>
      <c r="J34" s="27"/>
      <c r="K34" s="31"/>
      <c r="L34" s="31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12" s="6" customFormat="1" ht="81.75" customHeight="1">
      <c r="A35" s="24">
        <v>21</v>
      </c>
      <c r="B35" s="24" t="s">
        <v>136</v>
      </c>
      <c r="C35" s="24" t="s">
        <v>58</v>
      </c>
      <c r="D35" s="24" t="s">
        <v>73</v>
      </c>
      <c r="E35" s="24" t="s">
        <v>367</v>
      </c>
      <c r="F35" s="24" t="s">
        <v>138</v>
      </c>
      <c r="G35" s="24">
        <v>50000</v>
      </c>
      <c r="H35" s="40">
        <v>26480</v>
      </c>
      <c r="I35" s="24">
        <v>4000</v>
      </c>
      <c r="J35" s="24" t="s">
        <v>139</v>
      </c>
      <c r="K35" s="24" t="s">
        <v>368</v>
      </c>
      <c r="L35" s="24" t="s">
        <v>369</v>
      </c>
    </row>
    <row r="36" spans="1:12" s="6" customFormat="1" ht="42.75" customHeight="1">
      <c r="A36" s="24">
        <v>22</v>
      </c>
      <c r="B36" s="24" t="s">
        <v>370</v>
      </c>
      <c r="C36" s="24" t="s">
        <v>58</v>
      </c>
      <c r="D36" s="24" t="s">
        <v>73</v>
      </c>
      <c r="E36" s="24" t="s">
        <v>371</v>
      </c>
      <c r="F36" s="24" t="s">
        <v>27</v>
      </c>
      <c r="G36" s="24">
        <v>6281</v>
      </c>
      <c r="H36" s="40">
        <v>500</v>
      </c>
      <c r="I36" s="24">
        <v>5781</v>
      </c>
      <c r="J36" s="24" t="s">
        <v>28</v>
      </c>
      <c r="K36" s="24" t="s">
        <v>368</v>
      </c>
      <c r="L36" s="24" t="s">
        <v>372</v>
      </c>
    </row>
    <row r="37" spans="1:12" s="6" customFormat="1" ht="30" customHeight="1">
      <c r="A37" s="24">
        <v>23</v>
      </c>
      <c r="B37" s="24" t="s">
        <v>143</v>
      </c>
      <c r="C37" s="24" t="s">
        <v>58</v>
      </c>
      <c r="D37" s="24" t="s">
        <v>73</v>
      </c>
      <c r="E37" s="24" t="s">
        <v>373</v>
      </c>
      <c r="F37" s="24" t="s">
        <v>27</v>
      </c>
      <c r="G37" s="24">
        <v>15441</v>
      </c>
      <c r="H37" s="40">
        <v>2900</v>
      </c>
      <c r="I37" s="24">
        <v>15441</v>
      </c>
      <c r="J37" s="24" t="s">
        <v>28</v>
      </c>
      <c r="K37" s="24" t="s">
        <v>374</v>
      </c>
      <c r="L37" s="24" t="s">
        <v>372</v>
      </c>
    </row>
    <row r="38" spans="1:12" s="6" customFormat="1" ht="111" customHeight="1">
      <c r="A38" s="24">
        <v>24</v>
      </c>
      <c r="B38" s="24" t="s">
        <v>147</v>
      </c>
      <c r="C38" s="24" t="s">
        <v>148</v>
      </c>
      <c r="D38" s="24" t="s">
        <v>149</v>
      </c>
      <c r="E38" s="24" t="s">
        <v>375</v>
      </c>
      <c r="F38" s="24" t="s">
        <v>44</v>
      </c>
      <c r="G38" s="24">
        <v>30330</v>
      </c>
      <c r="H38" s="40">
        <v>850</v>
      </c>
      <c r="I38" s="24">
        <v>1000</v>
      </c>
      <c r="J38" s="24" t="s">
        <v>151</v>
      </c>
      <c r="K38" s="24" t="s">
        <v>376</v>
      </c>
      <c r="L38" s="24"/>
    </row>
    <row r="39" spans="1:12" s="6" customFormat="1" ht="63" customHeight="1">
      <c r="A39" s="24">
        <v>25</v>
      </c>
      <c r="B39" s="24" t="s">
        <v>103</v>
      </c>
      <c r="C39" s="24" t="s">
        <v>58</v>
      </c>
      <c r="D39" s="24" t="s">
        <v>104</v>
      </c>
      <c r="E39" s="24" t="s">
        <v>377</v>
      </c>
      <c r="F39" s="24" t="s">
        <v>44</v>
      </c>
      <c r="G39" s="24">
        <v>30000</v>
      </c>
      <c r="H39" s="24">
        <v>4000</v>
      </c>
      <c r="I39" s="24">
        <v>10000</v>
      </c>
      <c r="J39" s="24" t="s">
        <v>378</v>
      </c>
      <c r="K39" s="24" t="s">
        <v>379</v>
      </c>
      <c r="L39" s="24" t="s">
        <v>380</v>
      </c>
    </row>
    <row r="40" spans="1:12" s="5" customFormat="1" ht="66" customHeight="1">
      <c r="A40" s="24">
        <v>26</v>
      </c>
      <c r="B40" s="24" t="s">
        <v>154</v>
      </c>
      <c r="C40" s="41" t="s">
        <v>58</v>
      </c>
      <c r="D40" s="41" t="s">
        <v>155</v>
      </c>
      <c r="E40" s="41" t="s">
        <v>381</v>
      </c>
      <c r="F40" s="41" t="s">
        <v>44</v>
      </c>
      <c r="G40" s="24">
        <v>5000</v>
      </c>
      <c r="H40" s="42">
        <v>500</v>
      </c>
      <c r="I40" s="41">
        <v>3000</v>
      </c>
      <c r="J40" s="41" t="s">
        <v>157</v>
      </c>
      <c r="K40" s="41" t="s">
        <v>382</v>
      </c>
      <c r="L40" s="41" t="s">
        <v>383</v>
      </c>
    </row>
    <row r="41" spans="1:12" s="9" customFormat="1" ht="27.75" customHeight="1">
      <c r="A41" s="27"/>
      <c r="B41" s="29" t="s">
        <v>384</v>
      </c>
      <c r="C41" s="30"/>
      <c r="D41" s="28"/>
      <c r="E41" s="27"/>
      <c r="F41" s="27"/>
      <c r="G41" s="27">
        <f>G42+G43+G44+G45+G46+G47+G48+G49+G50+G51+G52+G53</f>
        <v>79364</v>
      </c>
      <c r="H41" s="27"/>
      <c r="I41" s="27">
        <f>I42+I43+I44+I45+I46+I47+I48+I49+I50+I51+I52+I53</f>
        <v>39214</v>
      </c>
      <c r="J41" s="27"/>
      <c r="K41" s="27"/>
      <c r="L41" s="27"/>
    </row>
    <row r="42" spans="1:12" s="5" customFormat="1" ht="67.5" customHeight="1">
      <c r="A42" s="24">
        <v>27</v>
      </c>
      <c r="B42" s="24" t="s">
        <v>385</v>
      </c>
      <c r="C42" s="24" t="s">
        <v>386</v>
      </c>
      <c r="D42" s="24" t="s">
        <v>387</v>
      </c>
      <c r="E42" s="24" t="s">
        <v>388</v>
      </c>
      <c r="F42" s="24" t="s">
        <v>68</v>
      </c>
      <c r="G42" s="24">
        <v>44300</v>
      </c>
      <c r="H42" s="25"/>
      <c r="I42" s="24">
        <v>20000</v>
      </c>
      <c r="J42" s="24" t="s">
        <v>353</v>
      </c>
      <c r="K42" s="24" t="s">
        <v>389</v>
      </c>
      <c r="L42" s="24" t="s">
        <v>390</v>
      </c>
    </row>
    <row r="43" spans="1:12" s="5" customFormat="1" ht="28.5" customHeight="1">
      <c r="A43" s="24">
        <v>28</v>
      </c>
      <c r="B43" s="26" t="s">
        <v>162</v>
      </c>
      <c r="C43" s="26" t="s">
        <v>58</v>
      </c>
      <c r="D43" s="26" t="s">
        <v>391</v>
      </c>
      <c r="E43" s="24" t="s">
        <v>392</v>
      </c>
      <c r="F43" s="26">
        <v>2019</v>
      </c>
      <c r="G43" s="24">
        <v>704</v>
      </c>
      <c r="H43" s="26"/>
      <c r="I43" s="26">
        <v>704</v>
      </c>
      <c r="J43" s="26" t="s">
        <v>28</v>
      </c>
      <c r="K43" s="24" t="s">
        <v>393</v>
      </c>
      <c r="L43" s="24" t="s">
        <v>394</v>
      </c>
    </row>
    <row r="44" spans="1:12" s="5" customFormat="1" ht="37.5" customHeight="1">
      <c r="A44" s="24">
        <v>29</v>
      </c>
      <c r="B44" s="24" t="s">
        <v>169</v>
      </c>
      <c r="C44" s="26" t="s">
        <v>58</v>
      </c>
      <c r="D44" s="24" t="s">
        <v>163</v>
      </c>
      <c r="E44" s="24" t="s">
        <v>395</v>
      </c>
      <c r="F44" s="26">
        <v>2019</v>
      </c>
      <c r="G44" s="24">
        <v>1540</v>
      </c>
      <c r="H44" s="24"/>
      <c r="I44" s="24">
        <v>1540</v>
      </c>
      <c r="J44" s="26" t="s">
        <v>28</v>
      </c>
      <c r="K44" s="24" t="s">
        <v>374</v>
      </c>
      <c r="L44" s="24" t="s">
        <v>396</v>
      </c>
    </row>
    <row r="45" spans="1:12" s="10" customFormat="1" ht="42.75" customHeight="1">
      <c r="A45" s="43">
        <v>30</v>
      </c>
      <c r="B45" s="44" t="s">
        <v>397</v>
      </c>
      <c r="C45" s="44" t="s">
        <v>58</v>
      </c>
      <c r="D45" s="44" t="s">
        <v>398</v>
      </c>
      <c r="E45" s="44"/>
      <c r="F45" s="44">
        <v>2019</v>
      </c>
      <c r="G45" s="43"/>
      <c r="H45" s="44"/>
      <c r="I45" s="44"/>
      <c r="J45" s="43"/>
      <c r="K45" s="55" t="s">
        <v>399</v>
      </c>
      <c r="L45" s="43" t="s">
        <v>400</v>
      </c>
    </row>
    <row r="46" spans="1:12" s="5" customFormat="1" ht="66" customHeight="1">
      <c r="A46" s="24">
        <v>31</v>
      </c>
      <c r="B46" s="24" t="s">
        <v>172</v>
      </c>
      <c r="C46" s="24" t="s">
        <v>58</v>
      </c>
      <c r="D46" s="24" t="s">
        <v>42</v>
      </c>
      <c r="E46" s="26" t="s">
        <v>401</v>
      </c>
      <c r="F46" s="24" t="s">
        <v>68</v>
      </c>
      <c r="G46" s="24">
        <v>3860</v>
      </c>
      <c r="H46" s="24"/>
      <c r="I46" s="24">
        <v>3000</v>
      </c>
      <c r="J46" s="24" t="s">
        <v>165</v>
      </c>
      <c r="K46" s="24" t="s">
        <v>402</v>
      </c>
      <c r="L46" s="24"/>
    </row>
    <row r="47" spans="1:12" s="10" customFormat="1" ht="33" customHeight="1">
      <c r="A47" s="43">
        <v>32</v>
      </c>
      <c r="B47" s="43" t="s">
        <v>403</v>
      </c>
      <c r="C47" s="43" t="s">
        <v>58</v>
      </c>
      <c r="D47" s="43" t="s">
        <v>404</v>
      </c>
      <c r="E47" s="43"/>
      <c r="F47" s="43">
        <v>2019</v>
      </c>
      <c r="G47" s="43"/>
      <c r="H47" s="43"/>
      <c r="I47" s="43"/>
      <c r="J47" s="43"/>
      <c r="K47" s="55" t="s">
        <v>355</v>
      </c>
      <c r="L47" s="43" t="s">
        <v>405</v>
      </c>
    </row>
    <row r="48" spans="1:12" s="5" customFormat="1" ht="114" customHeight="1">
      <c r="A48" s="24">
        <v>33</v>
      </c>
      <c r="B48" s="24" t="s">
        <v>179</v>
      </c>
      <c r="C48" s="24" t="s">
        <v>58</v>
      </c>
      <c r="D48" s="24" t="s">
        <v>73</v>
      </c>
      <c r="E48" s="45" t="s">
        <v>406</v>
      </c>
      <c r="F48" s="24">
        <v>2019</v>
      </c>
      <c r="G48" s="24">
        <v>1970</v>
      </c>
      <c r="H48" s="24"/>
      <c r="I48" s="24">
        <v>1970</v>
      </c>
      <c r="J48" s="24" t="s">
        <v>28</v>
      </c>
      <c r="K48" s="24" t="s">
        <v>407</v>
      </c>
      <c r="L48" s="24" t="s">
        <v>408</v>
      </c>
    </row>
    <row r="49" spans="1:12" s="11" customFormat="1" ht="45" customHeight="1">
      <c r="A49" s="38">
        <v>34</v>
      </c>
      <c r="B49" s="38" t="s">
        <v>184</v>
      </c>
      <c r="C49" s="38" t="s">
        <v>58</v>
      </c>
      <c r="D49" s="38" t="s">
        <v>73</v>
      </c>
      <c r="E49" s="38" t="s">
        <v>409</v>
      </c>
      <c r="F49" s="38">
        <v>2019</v>
      </c>
      <c r="G49" s="38">
        <v>1000</v>
      </c>
      <c r="H49" s="38"/>
      <c r="I49" s="38">
        <v>1000</v>
      </c>
      <c r="J49" s="38" t="s">
        <v>186</v>
      </c>
      <c r="K49" s="38" t="s">
        <v>285</v>
      </c>
      <c r="L49" s="38" t="s">
        <v>410</v>
      </c>
    </row>
    <row r="50" spans="1:12" s="12" customFormat="1" ht="48" customHeight="1">
      <c r="A50" s="38">
        <v>35</v>
      </c>
      <c r="B50" s="38" t="s">
        <v>281</v>
      </c>
      <c r="C50" s="38" t="s">
        <v>58</v>
      </c>
      <c r="D50" s="38" t="s">
        <v>73</v>
      </c>
      <c r="E50" s="38" t="s">
        <v>282</v>
      </c>
      <c r="F50" s="38" t="s">
        <v>68</v>
      </c>
      <c r="G50" s="38">
        <v>15000</v>
      </c>
      <c r="H50" s="38"/>
      <c r="I50" s="38">
        <v>5000</v>
      </c>
      <c r="J50" s="38" t="s">
        <v>411</v>
      </c>
      <c r="K50" s="38" t="s">
        <v>285</v>
      </c>
      <c r="L50" s="38" t="s">
        <v>311</v>
      </c>
    </row>
    <row r="51" spans="1:12" s="5" customFormat="1" ht="48" customHeight="1">
      <c r="A51" s="24">
        <v>36</v>
      </c>
      <c r="B51" s="24" t="s">
        <v>189</v>
      </c>
      <c r="C51" s="24" t="s">
        <v>190</v>
      </c>
      <c r="D51" s="24" t="s">
        <v>305</v>
      </c>
      <c r="E51" s="24" t="s">
        <v>412</v>
      </c>
      <c r="F51" s="24" t="s">
        <v>68</v>
      </c>
      <c r="G51" s="24">
        <v>5000</v>
      </c>
      <c r="H51" s="24"/>
      <c r="I51" s="24">
        <v>2000</v>
      </c>
      <c r="J51" s="24" t="s">
        <v>413</v>
      </c>
      <c r="K51" s="24" t="s">
        <v>325</v>
      </c>
      <c r="L51" s="24"/>
    </row>
    <row r="52" spans="1:12" s="5" customFormat="1" ht="57.75" customHeight="1">
      <c r="A52" s="24">
        <v>37</v>
      </c>
      <c r="B52" s="24" t="s">
        <v>193</v>
      </c>
      <c r="C52" s="24" t="s">
        <v>58</v>
      </c>
      <c r="D52" s="24" t="s">
        <v>73</v>
      </c>
      <c r="E52" s="24" t="s">
        <v>414</v>
      </c>
      <c r="F52" s="24" t="s">
        <v>68</v>
      </c>
      <c r="G52" s="24">
        <v>4990</v>
      </c>
      <c r="H52" s="24"/>
      <c r="I52" s="24">
        <v>3000</v>
      </c>
      <c r="J52" s="24" t="s">
        <v>413</v>
      </c>
      <c r="K52" s="52" t="s">
        <v>415</v>
      </c>
      <c r="L52" s="24" t="s">
        <v>416</v>
      </c>
    </row>
    <row r="53" spans="1:12" s="5" customFormat="1" ht="48">
      <c r="A53" s="24">
        <v>38</v>
      </c>
      <c r="B53" s="24" t="s">
        <v>197</v>
      </c>
      <c r="C53" s="24" t="s">
        <v>58</v>
      </c>
      <c r="D53" s="24" t="s">
        <v>198</v>
      </c>
      <c r="E53" s="45" t="s">
        <v>417</v>
      </c>
      <c r="F53" s="24">
        <v>2019</v>
      </c>
      <c r="G53" s="24">
        <v>1000</v>
      </c>
      <c r="H53" s="24"/>
      <c r="I53" s="24">
        <v>1000</v>
      </c>
      <c r="J53" s="24" t="s">
        <v>28</v>
      </c>
      <c r="K53" s="24" t="s">
        <v>418</v>
      </c>
      <c r="L53" s="24" t="s">
        <v>419</v>
      </c>
    </row>
    <row r="54" spans="1:12" s="13" customFormat="1" ht="14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s="13" customFormat="1" ht="14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s="13" customFormat="1" ht="14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s="13" customFormat="1" ht="14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s="13" customFormat="1" ht="14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s="13" customFormat="1" ht="14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s="13" customFormat="1" ht="14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s="13" customFormat="1" ht="14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s="13" customFormat="1" ht="14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s="13" customFormat="1" ht="14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s="13" customFormat="1" ht="14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s="13" customFormat="1" ht="14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s="13" customFormat="1" ht="14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s="13" customFormat="1" ht="14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s="13" customFormat="1" ht="14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s="13" customFormat="1" ht="14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s="13" customFormat="1" ht="14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s="13" customFormat="1" ht="14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s="13" customFormat="1" ht="14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s="13" customFormat="1" ht="14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s="13" customFormat="1" ht="14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s="13" customFormat="1" ht="14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s="13" customFormat="1" ht="14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s="13" customFormat="1" ht="14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s="13" customFormat="1" ht="14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s="13" customFormat="1" ht="14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s="13" customFormat="1" ht="14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s="13" customFormat="1" ht="14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s="13" customFormat="1" ht="14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s="13" customFormat="1" ht="14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s="13" customFormat="1" ht="14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s="13" customFormat="1" ht="14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s="13" customFormat="1" ht="14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s="13" customFormat="1" ht="14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s="13" customFormat="1" ht="14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s="13" customFormat="1" ht="14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s="13" customFormat="1" ht="14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s="13" customFormat="1" ht="14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s="13" customFormat="1" ht="14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s="13" customFormat="1" ht="14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s="13" customFormat="1" ht="14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</sheetData>
  <sheetProtection/>
  <mergeCells count="24">
    <mergeCell ref="A1:L1"/>
    <mergeCell ref="K2:L2"/>
    <mergeCell ref="I3:J3"/>
    <mergeCell ref="A5:E5"/>
    <mergeCell ref="B6:E6"/>
    <mergeCell ref="B7:D7"/>
    <mergeCell ref="B11:D11"/>
    <mergeCell ref="B19:E19"/>
    <mergeCell ref="B20:D20"/>
    <mergeCell ref="B24:E24"/>
    <mergeCell ref="B25:D25"/>
    <mergeCell ref="B33:E33"/>
    <mergeCell ref="B34:D34"/>
    <mergeCell ref="B41:D41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conditionalFormatting sqref="B35 E35">
    <cfRule type="expression" priority="1" dxfId="0" stopIfTrue="1">
      <formula>AND(ISNUMBER(#REF!),#REF!&lt;200)</formula>
    </cfRule>
  </conditionalFormatting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2019-02-19T00:59:00Z</cp:lastPrinted>
  <dcterms:created xsi:type="dcterms:W3CDTF">2014-10-27T01:42:00Z</dcterms:created>
  <dcterms:modified xsi:type="dcterms:W3CDTF">2019-12-24T01:31:48Z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